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0" documentId="8_{F870120F-EB8D-4FB1-A823-AFB86FDD523C}" xr6:coauthVersionLast="47" xr6:coauthVersionMax="47" xr10:uidLastSave="{00000000-0000-0000-0000-000000000000}"/>
  <bookViews>
    <workbookView xWindow="-28920" yWindow="-75" windowWidth="29040" windowHeight="15720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Planilha4" sheetId="11" r:id="rId4"/>
    <sheet name="Planilha3" sheetId="10" r:id="rId5"/>
    <sheet name="CLASSES DE PROJETOS" sheetId="6" r:id="rId6"/>
    <sheet name="MATRIZ DE REVISÃO" sheetId="7" r:id="rId7"/>
    <sheet name="Planilha1" sheetId="9" r:id="rId8"/>
  </sheets>
  <definedNames>
    <definedName name="_xlnm._FilterDatabase" localSheetId="2" hidden="1">ARQUIVOS_RECEBIDOS!$A$1:$V$2788</definedName>
    <definedName name="_xlnm._FilterDatabase" localSheetId="0">LD_ANO01!$A$3:$I$1285</definedName>
    <definedName name="_xlnm._FilterDatabase" localSheetId="6" hidden="1">'MATRIZ DE REVISÃO'!$A$1:$S$1284</definedName>
    <definedName name="_xlnm._FilterDatabase" localSheetId="4" hidden="1">Planilha3!$A$1:$R$1</definedName>
    <definedName name="_xlnm._FilterDatabase" localSheetId="3" hidden="1">Planilha4!$B$1:$D$1</definedName>
    <definedName name="_xlnm.Print_Area" localSheetId="0">LD_ANO01!$A$1:$I$1285</definedName>
    <definedName name="_xlnm.Print_Titles" localSheetId="0">LD_ANO01!$1:$3</definedName>
    <definedName name="_xlnm.Print_Titles" localSheetId="6">'MATRIZ DE REVISÃO'!$1:$1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142" i="10"/>
  <c r="K143" i="10"/>
  <c r="K144" i="10"/>
  <c r="K145" i="10"/>
  <c r="K146" i="10"/>
  <c r="K147" i="10"/>
  <c r="K148" i="10"/>
  <c r="K149" i="10"/>
  <c r="K150" i="10"/>
  <c r="K151" i="10"/>
  <c r="K152" i="10"/>
  <c r="K153" i="10"/>
  <c r="K154" i="10"/>
  <c r="K155" i="10"/>
  <c r="K156" i="10"/>
  <c r="K157" i="10"/>
  <c r="K158" i="10"/>
  <c r="K159" i="10"/>
  <c r="K160" i="10"/>
  <c r="K161" i="10"/>
  <c r="K162" i="10"/>
  <c r="K163" i="10"/>
  <c r="K164" i="10"/>
  <c r="K165" i="10"/>
  <c r="K166" i="10"/>
  <c r="K167" i="10"/>
  <c r="K168" i="10"/>
  <c r="K169" i="10"/>
  <c r="K170" i="10"/>
  <c r="K171" i="10"/>
  <c r="K172" i="10"/>
  <c r="K173" i="10"/>
  <c r="K174" i="10"/>
  <c r="K175" i="10"/>
  <c r="K176" i="10"/>
  <c r="K177" i="10"/>
  <c r="K178" i="10"/>
  <c r="K179" i="10"/>
  <c r="K180" i="10"/>
  <c r="K181" i="10"/>
  <c r="K182" i="10"/>
  <c r="K183" i="10"/>
  <c r="K184" i="10"/>
  <c r="K185" i="10"/>
  <c r="K186" i="10"/>
  <c r="K187" i="10"/>
  <c r="K188" i="10"/>
  <c r="K189" i="10"/>
  <c r="K190" i="10"/>
  <c r="K191" i="10"/>
  <c r="K192" i="10"/>
  <c r="K193" i="10"/>
  <c r="K194" i="10"/>
  <c r="K195" i="10"/>
  <c r="K196" i="10"/>
  <c r="K197" i="10"/>
  <c r="K198" i="10"/>
  <c r="K199" i="10"/>
  <c r="K200" i="10"/>
  <c r="K201" i="10"/>
  <c r="K202" i="10"/>
  <c r="K203" i="10"/>
  <c r="K204" i="10"/>
  <c r="K205" i="10"/>
  <c r="K206" i="10"/>
  <c r="K207" i="10"/>
  <c r="K208" i="10"/>
  <c r="K209" i="10"/>
  <c r="K210" i="10"/>
  <c r="K211" i="10"/>
  <c r="K212" i="10"/>
  <c r="K213" i="10"/>
  <c r="K214" i="10"/>
  <c r="K215" i="10"/>
  <c r="K216" i="10"/>
  <c r="K217" i="10"/>
  <c r="K218" i="10"/>
  <c r="K219" i="10"/>
  <c r="K220" i="10"/>
  <c r="K221" i="10"/>
  <c r="K222" i="10"/>
  <c r="K223" i="10"/>
  <c r="K224" i="10"/>
  <c r="K225" i="10"/>
  <c r="K226" i="10"/>
  <c r="K227" i="10"/>
  <c r="K228" i="10"/>
  <c r="K229" i="10"/>
  <c r="K230" i="10"/>
  <c r="K231" i="10"/>
  <c r="K232" i="10"/>
  <c r="K233" i="10"/>
  <c r="K234" i="10"/>
  <c r="K235" i="10"/>
  <c r="K236" i="10"/>
  <c r="K237" i="10"/>
  <c r="K238" i="10"/>
  <c r="K239" i="10"/>
  <c r="K240" i="10"/>
  <c r="K241" i="10"/>
  <c r="K242" i="10"/>
  <c r="K243" i="10"/>
  <c r="K244" i="10"/>
  <c r="K245" i="10"/>
  <c r="K246" i="10"/>
  <c r="K247" i="10"/>
  <c r="K248" i="10"/>
  <c r="K249" i="10"/>
  <c r="K250" i="10"/>
  <c r="K251" i="10"/>
  <c r="K252" i="10"/>
  <c r="K253" i="10"/>
  <c r="K254" i="10"/>
  <c r="K255" i="10"/>
  <c r="K256" i="10"/>
  <c r="K257" i="10"/>
  <c r="K258" i="10"/>
  <c r="K259" i="10"/>
  <c r="K260" i="10"/>
  <c r="K261" i="10"/>
  <c r="K262" i="10"/>
  <c r="K263" i="10"/>
  <c r="K264" i="10"/>
  <c r="K265" i="10"/>
  <c r="K266" i="10"/>
  <c r="K267" i="10"/>
  <c r="K268" i="10"/>
  <c r="K269" i="10"/>
  <c r="K270" i="10"/>
  <c r="K271" i="10"/>
  <c r="K272" i="10"/>
  <c r="K273" i="10"/>
  <c r="K274" i="10"/>
  <c r="K275" i="10"/>
  <c r="K276" i="10"/>
  <c r="K277" i="10"/>
  <c r="K278" i="10"/>
  <c r="K279" i="10"/>
  <c r="K280" i="10"/>
  <c r="K281" i="10"/>
  <c r="K282" i="10"/>
  <c r="K283" i="10"/>
  <c r="K284" i="10"/>
  <c r="K285" i="10"/>
  <c r="K286" i="10"/>
  <c r="K287" i="10"/>
  <c r="K288" i="10"/>
  <c r="K289" i="10"/>
  <c r="K290" i="10"/>
  <c r="K291" i="10"/>
  <c r="K292" i="10"/>
  <c r="K293" i="10"/>
  <c r="K294" i="10"/>
  <c r="K295" i="10"/>
  <c r="K296" i="10"/>
  <c r="K297" i="10"/>
  <c r="K298" i="10"/>
  <c r="K299" i="10"/>
  <c r="K300" i="10"/>
  <c r="K301" i="10"/>
  <c r="K302" i="10"/>
  <c r="K303" i="10"/>
  <c r="K304" i="10"/>
  <c r="K305" i="10"/>
  <c r="K306" i="10"/>
  <c r="K307" i="10"/>
  <c r="K308" i="10"/>
  <c r="K309" i="10"/>
  <c r="K310" i="10"/>
  <c r="K311" i="10"/>
  <c r="K312" i="10"/>
  <c r="K313" i="10"/>
  <c r="K314" i="10"/>
  <c r="K315" i="10"/>
  <c r="K316" i="10"/>
  <c r="K317" i="10"/>
  <c r="K318" i="10"/>
  <c r="K319" i="10"/>
  <c r="K320" i="10"/>
  <c r="K321" i="10"/>
  <c r="K322" i="10"/>
  <c r="K323" i="10"/>
  <c r="K324" i="10"/>
  <c r="K325" i="10"/>
  <c r="K326" i="10"/>
  <c r="K327" i="10"/>
  <c r="K328" i="10"/>
  <c r="K329" i="10"/>
  <c r="K330" i="10"/>
  <c r="K331" i="10"/>
  <c r="K332" i="10"/>
  <c r="K333" i="10"/>
  <c r="K334" i="10"/>
  <c r="K335" i="10"/>
  <c r="K336" i="10"/>
  <c r="K337" i="10"/>
  <c r="K338" i="10"/>
  <c r="K339" i="10"/>
  <c r="K340" i="10"/>
  <c r="K341" i="10"/>
  <c r="K342" i="10"/>
  <c r="K343" i="10"/>
  <c r="K344" i="10"/>
  <c r="K345" i="10"/>
  <c r="K346" i="10"/>
  <c r="K2" i="10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150" i="1" l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H915" i="2" s="1" a="1"/>
  <c r="H915" i="2" s="1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H1002" i="2" s="1" a="1"/>
  <c r="H1002" i="2" s="1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H1034" i="2" s="1" a="1"/>
  <c r="H1034" i="2" s="1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H1038" i="2" s="1" a="1"/>
  <c r="H1038" i="2" s="1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H1063" i="2" s="1" a="1"/>
  <c r="H1063" i="2" s="1"/>
  <c r="B1064" i="2"/>
  <c r="B1065" i="2"/>
  <c r="B1066" i="2"/>
  <c r="H1066" i="2" s="1" a="1"/>
  <c r="H1066" i="2" s="1"/>
  <c r="B1067" i="2"/>
  <c r="H1067" i="2" s="1" a="1"/>
  <c r="H1067" i="2" s="1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H1074" i="2" s="1" a="1"/>
  <c r="H1074" i="2" s="1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H1091" i="2" s="1" a="1"/>
  <c r="H1091" i="2" s="1"/>
  <c r="B1092" i="2"/>
  <c r="H1092" i="2" s="1" a="1"/>
  <c r="H1092" i="2" s="1"/>
  <c r="B1093" i="2"/>
  <c r="H1093" i="2" s="1" a="1"/>
  <c r="H1093" i="2" s="1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E994" i="2"/>
  <c r="E995" i="2"/>
  <c r="E1061" i="2"/>
  <c r="E1062" i="2"/>
  <c r="E1063" i="2"/>
  <c r="E1080" i="2"/>
  <c r="E1081" i="2"/>
  <c r="E1083" i="2"/>
  <c r="E1084" i="2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B1283" i="7" l="1"/>
  <c r="H1284" i="2" a="1"/>
  <c r="H1284" i="2" s="1"/>
  <c r="B1267" i="7"/>
  <c r="H1268" i="2" a="1"/>
  <c r="H1268" i="2" s="1"/>
  <c r="B1251" i="7"/>
  <c r="H1252" i="2" a="1"/>
  <c r="H1252" i="2" s="1"/>
  <c r="B1219" i="7"/>
  <c r="H1220" i="2" a="1"/>
  <c r="H1220" i="2" s="1"/>
  <c r="B1187" i="7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I276" i="10"/>
  <c r="J276" i="10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I156" i="10"/>
  <c r="J156" i="10" s="1"/>
  <c r="H1010" i="2" a="1"/>
  <c r="H1010" i="2" s="1"/>
  <c r="B945" i="7"/>
  <c r="H946" i="2" a="1"/>
  <c r="H946" i="2" s="1"/>
  <c r="I274" i="10"/>
  <c r="J274" i="10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I273" i="10"/>
  <c r="J273" i="10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I154" i="10"/>
  <c r="J154" i="10" s="1"/>
  <c r="H1008" i="2" a="1"/>
  <c r="H1008" i="2" s="1"/>
  <c r="I272" i="10"/>
  <c r="J272" i="10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H1278" i="2" a="1"/>
  <c r="H1278" i="2" s="1"/>
  <c r="B1261" i="7"/>
  <c r="H1262" i="2" a="1"/>
  <c r="H1262" i="2" s="1"/>
  <c r="B1245" i="7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H1259" i="2" a="1"/>
  <c r="H1259" i="2" s="1"/>
  <c r="B1242" i="7"/>
  <c r="H1243" i="2" a="1"/>
  <c r="H1243" i="2" s="1"/>
  <c r="B1226" i="7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H1257" i="2" a="1"/>
  <c r="H1257" i="2" s="1"/>
  <c r="B1224" i="7"/>
  <c r="H1225" i="2" a="1"/>
  <c r="H1225" i="2" s="1"/>
  <c r="B1208" i="7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I169" i="10"/>
  <c r="J169" i="10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H1272" i="2" a="1"/>
  <c r="H1272" i="2" s="1"/>
  <c r="B1239" i="7"/>
  <c r="H1240" i="2" a="1"/>
  <c r="H1240" i="2" s="1"/>
  <c r="B1207" i="7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H1112" i="2" a="1"/>
  <c r="H1112" i="2" s="1"/>
  <c r="I168" i="10"/>
  <c r="J168" i="10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H1271" i="2" a="1"/>
  <c r="H1271" i="2" s="1"/>
  <c r="B1238" i="7"/>
  <c r="H1239" i="2" a="1"/>
  <c r="H1239" i="2" s="1"/>
  <c r="B1222" i="7"/>
  <c r="H1223" i="2" a="1"/>
  <c r="H1223" i="2" s="1"/>
  <c r="B1206" i="7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I95" i="10"/>
  <c r="J95" i="10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H1238" i="2" a="1"/>
  <c r="H1238" i="2" s="1"/>
  <c r="B1205" i="7"/>
  <c r="H1206" i="2" a="1"/>
  <c r="H1206" i="2" s="1"/>
  <c r="B1157" i="7"/>
  <c r="H1158" i="2" a="1"/>
  <c r="H1158" i="2" s="1"/>
  <c r="B1141" i="7"/>
  <c r="H1142" i="2" a="1"/>
  <c r="H1142" i="2" s="1"/>
  <c r="I330" i="10"/>
  <c r="J330" i="10" s="1"/>
  <c r="H1094" i="2" a="1"/>
  <c r="H1094" i="2" s="1"/>
  <c r="I94" i="10"/>
  <c r="J94" i="10" s="1"/>
  <c r="H1046" i="2" a="1"/>
  <c r="H1046" i="2" s="1"/>
  <c r="I157" i="10"/>
  <c r="J157" i="10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9" i="2" a="1"/>
  <c r="H1269" i="2" s="1"/>
  <c r="B1252" i="7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H1157" i="2" a="1"/>
  <c r="H1157" i="2" s="1"/>
  <c r="B1140" i="7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I34" i="10"/>
  <c r="J34" i="10" s="1"/>
  <c r="I35" i="10"/>
  <c r="J35" i="10" s="1"/>
  <c r="I319" i="10"/>
  <c r="J319" i="10" s="1"/>
  <c r="I320" i="10"/>
  <c r="J320" i="10" s="1"/>
  <c r="I287" i="10"/>
  <c r="J287" i="10" s="1"/>
  <c r="I288" i="10"/>
  <c r="J288" i="10" s="1"/>
  <c r="I84" i="10"/>
  <c r="J84" i="10" s="1"/>
  <c r="I85" i="10"/>
  <c r="J85" i="10" s="1"/>
  <c r="B1023" i="7"/>
  <c r="I52" i="10"/>
  <c r="J52" i="10" s="1"/>
  <c r="I53" i="10"/>
  <c r="J53" i="10" s="1"/>
  <c r="B991" i="7"/>
  <c r="I122" i="10"/>
  <c r="J122" i="10" s="1"/>
  <c r="I123" i="10"/>
  <c r="J123" i="10" s="1"/>
  <c r="I183" i="10"/>
  <c r="J183" i="10" s="1"/>
  <c r="I184" i="10"/>
  <c r="J184" i="10" s="1"/>
  <c r="I26" i="10"/>
  <c r="J26" i="10" s="1"/>
  <c r="I27" i="10"/>
  <c r="J27" i="10" s="1"/>
  <c r="I240" i="10"/>
  <c r="J240" i="10" s="1"/>
  <c r="I241" i="10"/>
  <c r="J241" i="10" s="1"/>
  <c r="I33" i="10"/>
  <c r="J33" i="10" s="1"/>
  <c r="I32" i="10"/>
  <c r="J32" i="10" s="1"/>
  <c r="B1086" i="7"/>
  <c r="I317" i="10"/>
  <c r="J317" i="10" s="1"/>
  <c r="I318" i="10"/>
  <c r="J318" i="10" s="1"/>
  <c r="B1070" i="7"/>
  <c r="I285" i="10"/>
  <c r="J285" i="10" s="1"/>
  <c r="I286" i="10"/>
  <c r="J286" i="10" s="1"/>
  <c r="B1038" i="7"/>
  <c r="I82" i="10"/>
  <c r="J82" i="10" s="1"/>
  <c r="I83" i="10"/>
  <c r="J83" i="10" s="1"/>
  <c r="B1022" i="7"/>
  <c r="I50" i="10"/>
  <c r="J50" i="10" s="1"/>
  <c r="I51" i="10"/>
  <c r="J51" i="10" s="1"/>
  <c r="B1006" i="7"/>
  <c r="I152" i="10"/>
  <c r="J152" i="10" s="1"/>
  <c r="I153" i="10"/>
  <c r="J153" i="10" s="1"/>
  <c r="B990" i="7"/>
  <c r="I120" i="10"/>
  <c r="J120" i="10" s="1"/>
  <c r="I121" i="10"/>
  <c r="J121" i="10" s="1"/>
  <c r="I213" i="10"/>
  <c r="J213" i="10" s="1"/>
  <c r="I214" i="10"/>
  <c r="J214" i="10" s="1"/>
  <c r="B958" i="7"/>
  <c r="I181" i="10"/>
  <c r="J181" i="10" s="1"/>
  <c r="I182" i="10"/>
  <c r="J182" i="10" s="1"/>
  <c r="B926" i="7"/>
  <c r="I270" i="10"/>
  <c r="J270" i="10" s="1"/>
  <c r="I271" i="10"/>
  <c r="J271" i="10" s="1"/>
  <c r="I238" i="10"/>
  <c r="J238" i="10" s="1"/>
  <c r="I239" i="10"/>
  <c r="J239" i="10" s="1"/>
  <c r="B1101" i="7"/>
  <c r="E1101" i="7" s="1" a="1"/>
  <c r="E1101" i="7" s="1"/>
  <c r="I346" i="10"/>
  <c r="J346" i="10" s="1"/>
  <c r="B1085" i="7"/>
  <c r="G1085" i="7" s="1" a="1"/>
  <c r="G1085" i="7" s="1"/>
  <c r="I315" i="10"/>
  <c r="J315" i="10" s="1"/>
  <c r="I316" i="10"/>
  <c r="J316" i="10" s="1"/>
  <c r="I283" i="10"/>
  <c r="J283" i="10" s="1"/>
  <c r="I284" i="10"/>
  <c r="J284" i="10" s="1"/>
  <c r="B1037" i="7"/>
  <c r="I80" i="10"/>
  <c r="J80" i="10" s="1"/>
  <c r="I81" i="10"/>
  <c r="J81" i="10" s="1"/>
  <c r="B1021" i="7"/>
  <c r="I48" i="10"/>
  <c r="J48" i="10" s="1"/>
  <c r="I49" i="10"/>
  <c r="J49" i="10" s="1"/>
  <c r="B1005" i="7"/>
  <c r="I151" i="10"/>
  <c r="J151" i="10" s="1"/>
  <c r="I150" i="10"/>
  <c r="J150" i="10" s="1"/>
  <c r="I119" i="10"/>
  <c r="J119" i="10" s="1"/>
  <c r="I118" i="10"/>
  <c r="J118" i="10" s="1"/>
  <c r="I211" i="10"/>
  <c r="J211" i="10" s="1"/>
  <c r="I212" i="10"/>
  <c r="J212" i="10" s="1"/>
  <c r="B957" i="7"/>
  <c r="I179" i="10"/>
  <c r="J179" i="10" s="1"/>
  <c r="I180" i="10"/>
  <c r="J180" i="10" s="1"/>
  <c r="B925" i="7"/>
  <c r="I269" i="10"/>
  <c r="J269" i="10" s="1"/>
  <c r="I268" i="10"/>
  <c r="J268" i="10" s="1"/>
  <c r="I236" i="10"/>
  <c r="J236" i="10" s="1"/>
  <c r="I237" i="10"/>
  <c r="J237" i="10" s="1"/>
  <c r="B1084" i="7"/>
  <c r="L1084" i="7" s="1" a="1"/>
  <c r="L1084" i="7" s="1"/>
  <c r="I313" i="10"/>
  <c r="J313" i="10" s="1"/>
  <c r="I314" i="10"/>
  <c r="J314" i="10" s="1"/>
  <c r="B1068" i="7"/>
  <c r="I281" i="10"/>
  <c r="J281" i="10" s="1"/>
  <c r="I282" i="10"/>
  <c r="J282" i="10" s="1"/>
  <c r="B1036" i="7"/>
  <c r="I78" i="10"/>
  <c r="J78" i="10" s="1"/>
  <c r="I79" i="10"/>
  <c r="J79" i="10" s="1"/>
  <c r="B1020" i="7"/>
  <c r="I46" i="10"/>
  <c r="J46" i="10" s="1"/>
  <c r="I47" i="10"/>
  <c r="J47" i="10" s="1"/>
  <c r="B1004" i="7"/>
  <c r="I148" i="10"/>
  <c r="J148" i="10" s="1"/>
  <c r="I149" i="10"/>
  <c r="J149" i="10" s="1"/>
  <c r="I116" i="10"/>
  <c r="J116" i="10" s="1"/>
  <c r="I117" i="10"/>
  <c r="J117" i="10" s="1"/>
  <c r="I209" i="10"/>
  <c r="J209" i="10" s="1"/>
  <c r="I210" i="10"/>
  <c r="J210" i="10" s="1"/>
  <c r="B956" i="7"/>
  <c r="I178" i="10"/>
  <c r="J178" i="10" s="1"/>
  <c r="I24" i="10"/>
  <c r="J24" i="10" s="1"/>
  <c r="I25" i="10"/>
  <c r="J25" i="10" s="1"/>
  <c r="I266" i="10"/>
  <c r="J266" i="10" s="1"/>
  <c r="I267" i="10"/>
  <c r="J267" i="10" s="1"/>
  <c r="I234" i="10"/>
  <c r="J234" i="10" s="1"/>
  <c r="I235" i="10"/>
  <c r="J235" i="10" s="1"/>
  <c r="B1131" i="7"/>
  <c r="I16" i="10"/>
  <c r="J16" i="10" s="1"/>
  <c r="I17" i="10"/>
  <c r="J17" i="10" s="1"/>
  <c r="I311" i="10"/>
  <c r="J311" i="10" s="1"/>
  <c r="I312" i="10"/>
  <c r="J312" i="10" s="1"/>
  <c r="I279" i="10"/>
  <c r="J279" i="10" s="1"/>
  <c r="I280" i="10"/>
  <c r="J280" i="10" s="1"/>
  <c r="B1035" i="7"/>
  <c r="Q1035" i="7" s="1" a="1"/>
  <c r="Q1035" i="7" s="1"/>
  <c r="I76" i="10"/>
  <c r="J76" i="10" s="1"/>
  <c r="I77" i="10"/>
  <c r="J77" i="10" s="1"/>
  <c r="B1019" i="7"/>
  <c r="I44" i="10"/>
  <c r="J44" i="10" s="1"/>
  <c r="I45" i="10"/>
  <c r="J45" i="10" s="1"/>
  <c r="I146" i="10"/>
  <c r="J146" i="10" s="1"/>
  <c r="I147" i="10"/>
  <c r="J147" i="10" s="1"/>
  <c r="I114" i="10"/>
  <c r="J114" i="10" s="1"/>
  <c r="I115" i="10"/>
  <c r="J115" i="10" s="1"/>
  <c r="B971" i="7"/>
  <c r="I207" i="10"/>
  <c r="J207" i="10" s="1"/>
  <c r="I208" i="10"/>
  <c r="J208" i="10" s="1"/>
  <c r="B955" i="7"/>
  <c r="I176" i="10"/>
  <c r="J176" i="10" s="1"/>
  <c r="I177" i="10"/>
  <c r="J177" i="10" s="1"/>
  <c r="H3067" i="1"/>
  <c r="M3067" i="1" s="1"/>
  <c r="I264" i="10"/>
  <c r="J264" i="10" s="1"/>
  <c r="I265" i="10"/>
  <c r="J265" i="10" s="1"/>
  <c r="B907" i="7"/>
  <c r="I232" i="10"/>
  <c r="J232" i="10" s="1"/>
  <c r="I233" i="10"/>
  <c r="J233" i="10" s="1"/>
  <c r="B1082" i="7"/>
  <c r="I309" i="10"/>
  <c r="J309" i="10" s="1"/>
  <c r="I310" i="10"/>
  <c r="J310" i="10" s="1"/>
  <c r="B1018" i="7"/>
  <c r="I42" i="10"/>
  <c r="J42" i="10" s="1"/>
  <c r="I43" i="10"/>
  <c r="J43" i="10" s="1"/>
  <c r="B970" i="7"/>
  <c r="I205" i="10"/>
  <c r="J205" i="10" s="1"/>
  <c r="I206" i="10"/>
  <c r="J206" i="10" s="1"/>
  <c r="I174" i="10"/>
  <c r="J174" i="10" s="1"/>
  <c r="I175" i="10"/>
  <c r="J175" i="10" s="1"/>
  <c r="B938" i="7"/>
  <c r="I341" i="10"/>
  <c r="J341" i="10" s="1"/>
  <c r="I262" i="10"/>
  <c r="J262" i="10" s="1"/>
  <c r="I263" i="10"/>
  <c r="J263" i="10" s="1"/>
  <c r="B906" i="7"/>
  <c r="I231" i="10"/>
  <c r="J231" i="10" s="1"/>
  <c r="I230" i="10"/>
  <c r="J230" i="10" s="1"/>
  <c r="I14" i="10"/>
  <c r="J14" i="10" s="1"/>
  <c r="I15" i="10"/>
  <c r="J15" i="10" s="1"/>
  <c r="I278" i="10"/>
  <c r="J278" i="10" s="1"/>
  <c r="I277" i="10"/>
  <c r="J277" i="10" s="1"/>
  <c r="B1034" i="7"/>
  <c r="I74" i="10"/>
  <c r="J74" i="10" s="1"/>
  <c r="I75" i="10"/>
  <c r="J75" i="10" s="1"/>
  <c r="B1002" i="7"/>
  <c r="I144" i="10"/>
  <c r="J144" i="10" s="1"/>
  <c r="I145" i="10"/>
  <c r="J145" i="10" s="1"/>
  <c r="I12" i="10"/>
  <c r="J12" i="10" s="1"/>
  <c r="I13" i="10"/>
  <c r="J13" i="10" s="1"/>
  <c r="B1097" i="7"/>
  <c r="J1097" i="7" s="1" a="1"/>
  <c r="J1097" i="7" s="1"/>
  <c r="I344" i="10"/>
  <c r="J344" i="10" s="1"/>
  <c r="I345" i="10"/>
  <c r="J345" i="10" s="1"/>
  <c r="B1081" i="7"/>
  <c r="I307" i="10"/>
  <c r="J307" i="10" s="1"/>
  <c r="I308" i="10"/>
  <c r="J308" i="10" s="1"/>
  <c r="B1065" i="7"/>
  <c r="H1065" i="7" s="1" a="1"/>
  <c r="H1065" i="7" s="1"/>
  <c r="I170" i="10"/>
  <c r="J170" i="10" s="1"/>
  <c r="I72" i="10"/>
  <c r="J72" i="10" s="1"/>
  <c r="I73" i="10"/>
  <c r="J73" i="10" s="1"/>
  <c r="B1017" i="7"/>
  <c r="I40" i="10"/>
  <c r="J40" i="10" s="1"/>
  <c r="I41" i="10"/>
  <c r="J41" i="10" s="1"/>
  <c r="I142" i="10"/>
  <c r="J142" i="10" s="1"/>
  <c r="I143" i="10"/>
  <c r="J143" i="10" s="1"/>
  <c r="B985" i="7"/>
  <c r="I112" i="10"/>
  <c r="J112" i="10" s="1"/>
  <c r="I113" i="10"/>
  <c r="J113" i="10" s="1"/>
  <c r="I203" i="10"/>
  <c r="J203" i="10" s="1"/>
  <c r="I204" i="10"/>
  <c r="J204" i="10" s="1"/>
  <c r="B937" i="7"/>
  <c r="I340" i="10"/>
  <c r="J340" i="10" s="1"/>
  <c r="B921" i="7"/>
  <c r="I260" i="10"/>
  <c r="J260" i="10" s="1"/>
  <c r="I261" i="10"/>
  <c r="J261" i="10" s="1"/>
  <c r="B905" i="7"/>
  <c r="I228" i="10"/>
  <c r="J228" i="10" s="1"/>
  <c r="I229" i="10"/>
  <c r="J229" i="10" s="1"/>
  <c r="B1128" i="7"/>
  <c r="F1128" i="7" s="1" a="1"/>
  <c r="F1128" i="7" s="1"/>
  <c r="I10" i="10"/>
  <c r="J10" i="10" s="1"/>
  <c r="I11" i="10"/>
  <c r="J11" i="10" s="1"/>
  <c r="B1096" i="7"/>
  <c r="I342" i="10"/>
  <c r="J342" i="10" s="1"/>
  <c r="I343" i="10"/>
  <c r="J343" i="10" s="1"/>
  <c r="B1080" i="7"/>
  <c r="I306" i="10"/>
  <c r="J306" i="10" s="1"/>
  <c r="I305" i="10"/>
  <c r="J305" i="10" s="1"/>
  <c r="B1048" i="7"/>
  <c r="I97" i="10"/>
  <c r="J97" i="10" s="1"/>
  <c r="B1032" i="7"/>
  <c r="I71" i="10"/>
  <c r="J71" i="10" s="1"/>
  <c r="I70" i="10"/>
  <c r="J70" i="10" s="1"/>
  <c r="B1016" i="7"/>
  <c r="I39" i="10"/>
  <c r="J39" i="10" s="1"/>
  <c r="I38" i="10"/>
  <c r="J38" i="10" s="1"/>
  <c r="B1000" i="7"/>
  <c r="I140" i="10"/>
  <c r="J140" i="10" s="1"/>
  <c r="I141" i="10"/>
  <c r="J141" i="10" s="1"/>
  <c r="B984" i="7"/>
  <c r="I110" i="10"/>
  <c r="J110" i="10" s="1"/>
  <c r="I111" i="10"/>
  <c r="J111" i="10" s="1"/>
  <c r="I201" i="10"/>
  <c r="J201" i="10" s="1"/>
  <c r="I202" i="10"/>
  <c r="J202" i="10" s="1"/>
  <c r="B936" i="7"/>
  <c r="I339" i="10"/>
  <c r="J339" i="10" s="1"/>
  <c r="B920" i="7"/>
  <c r="I259" i="10"/>
  <c r="J259" i="10" s="1"/>
  <c r="I258" i="10"/>
  <c r="J258" i="10" s="1"/>
  <c r="I226" i="10"/>
  <c r="J226" i="10" s="1"/>
  <c r="I227" i="10"/>
  <c r="J227" i="10" s="1"/>
  <c r="I23" i="10"/>
  <c r="J23" i="10" s="1"/>
  <c r="I22" i="10"/>
  <c r="J22" i="10" s="1"/>
  <c r="B1127" i="7"/>
  <c r="R1127" i="7" s="1" a="1"/>
  <c r="R1127" i="7" s="1"/>
  <c r="I8" i="10"/>
  <c r="J8" i="10" s="1"/>
  <c r="I9" i="10"/>
  <c r="J9" i="10" s="1"/>
  <c r="B1095" i="7"/>
  <c r="I173" i="10"/>
  <c r="J173" i="10" s="1"/>
  <c r="I303" i="10"/>
  <c r="J303" i="10" s="1"/>
  <c r="I304" i="10"/>
  <c r="J304" i="10" s="1"/>
  <c r="B1047" i="7"/>
  <c r="I96" i="10"/>
  <c r="J96" i="10" s="1"/>
  <c r="B1031" i="7"/>
  <c r="I68" i="10"/>
  <c r="J68" i="10" s="1"/>
  <c r="I69" i="10"/>
  <c r="J69" i="10" s="1"/>
  <c r="I36" i="10"/>
  <c r="J36" i="10" s="1"/>
  <c r="I37" i="10"/>
  <c r="J37" i="10" s="1"/>
  <c r="B999" i="7"/>
  <c r="E999" i="7" s="1" a="1"/>
  <c r="E999" i="7" s="1"/>
  <c r="I138" i="10"/>
  <c r="J138" i="10" s="1"/>
  <c r="I139" i="10"/>
  <c r="J139" i="10" s="1"/>
  <c r="I108" i="10"/>
  <c r="J108" i="10" s="1"/>
  <c r="I109" i="10"/>
  <c r="J109" i="10" s="1"/>
  <c r="I199" i="10"/>
  <c r="J199" i="10" s="1"/>
  <c r="I200" i="10"/>
  <c r="J200" i="10" s="1"/>
  <c r="B935" i="7"/>
  <c r="I337" i="10"/>
  <c r="J337" i="10" s="1"/>
  <c r="I338" i="10"/>
  <c r="J338" i="10" s="1"/>
  <c r="B919" i="7"/>
  <c r="I257" i="10"/>
  <c r="J257" i="10" s="1"/>
  <c r="I256" i="10"/>
  <c r="J256" i="10" s="1"/>
  <c r="I225" i="10"/>
  <c r="J225" i="10" s="1"/>
  <c r="I224" i="10"/>
  <c r="J224" i="10" s="1"/>
  <c r="B1142" i="7"/>
  <c r="I20" i="10"/>
  <c r="J20" i="10" s="1"/>
  <c r="I21" i="10"/>
  <c r="J21" i="10" s="1"/>
  <c r="I171" i="10"/>
  <c r="J171" i="10" s="1"/>
  <c r="I172" i="10"/>
  <c r="J172" i="10" s="1"/>
  <c r="B1078" i="7"/>
  <c r="E1078" i="7" s="1" a="1"/>
  <c r="E1078" i="7" s="1"/>
  <c r="I301" i="10"/>
  <c r="J301" i="10" s="1"/>
  <c r="I302" i="10"/>
  <c r="J302" i="10" s="1"/>
  <c r="B1062" i="7"/>
  <c r="I167" i="10"/>
  <c r="J167" i="10" s="1"/>
  <c r="I166" i="10"/>
  <c r="J166" i="10" s="1"/>
  <c r="B1030" i="7"/>
  <c r="K1030" i="7" s="1" a="1"/>
  <c r="K1030" i="7" s="1"/>
  <c r="I66" i="10"/>
  <c r="J66" i="10" s="1"/>
  <c r="I67" i="10"/>
  <c r="J67" i="10" s="1"/>
  <c r="B998" i="7"/>
  <c r="I136" i="10"/>
  <c r="J136" i="10" s="1"/>
  <c r="I137" i="10"/>
  <c r="J137" i="10" s="1"/>
  <c r="B982" i="7"/>
  <c r="I106" i="10"/>
  <c r="J106" i="10" s="1"/>
  <c r="I107" i="10"/>
  <c r="J107" i="10" s="1"/>
  <c r="B966" i="7"/>
  <c r="I197" i="10"/>
  <c r="J197" i="10" s="1"/>
  <c r="I198" i="10"/>
  <c r="J198" i="10" s="1"/>
  <c r="B934" i="7"/>
  <c r="I335" i="10"/>
  <c r="J335" i="10" s="1"/>
  <c r="I336" i="10"/>
  <c r="J336" i="10" s="1"/>
  <c r="B918" i="7"/>
  <c r="I254" i="10"/>
  <c r="J254" i="10" s="1"/>
  <c r="I255" i="10"/>
  <c r="J255" i="10" s="1"/>
  <c r="I222" i="10"/>
  <c r="J222" i="10" s="1"/>
  <c r="I223" i="10"/>
  <c r="J223" i="10" s="1"/>
  <c r="I7" i="10"/>
  <c r="J7" i="10" s="1"/>
  <c r="I6" i="10"/>
  <c r="J6" i="10" s="1"/>
  <c r="B1077" i="7"/>
  <c r="S1077" i="7" s="1" a="1"/>
  <c r="S1077" i="7" s="1"/>
  <c r="I299" i="10"/>
  <c r="J299" i="10" s="1"/>
  <c r="I300" i="10"/>
  <c r="J300" i="10" s="1"/>
  <c r="I164" i="10"/>
  <c r="J164" i="10" s="1"/>
  <c r="I165" i="10"/>
  <c r="J165" i="10" s="1"/>
  <c r="I65" i="10"/>
  <c r="J65" i="10" s="1"/>
  <c r="I64" i="10"/>
  <c r="J64" i="10" s="1"/>
  <c r="B997" i="7"/>
  <c r="I135" i="10"/>
  <c r="J135" i="10" s="1"/>
  <c r="I134" i="10"/>
  <c r="J134" i="10" s="1"/>
  <c r="B981" i="7"/>
  <c r="P981" i="7" s="1" a="1"/>
  <c r="P981" i="7" s="1"/>
  <c r="I104" i="10"/>
  <c r="J104" i="10" s="1"/>
  <c r="I105" i="10"/>
  <c r="J105" i="10" s="1"/>
  <c r="B965" i="7"/>
  <c r="I195" i="10"/>
  <c r="J195" i="10" s="1"/>
  <c r="I196" i="10"/>
  <c r="J196" i="10" s="1"/>
  <c r="I333" i="10"/>
  <c r="J333" i="10" s="1"/>
  <c r="I334" i="10"/>
  <c r="J334" i="10" s="1"/>
  <c r="I252" i="10"/>
  <c r="J252" i="10" s="1"/>
  <c r="I253" i="10"/>
  <c r="J253" i="10" s="1"/>
  <c r="B901" i="7"/>
  <c r="I220" i="10"/>
  <c r="J220" i="10" s="1"/>
  <c r="I221" i="10"/>
  <c r="J221" i="10" s="1"/>
  <c r="I4" i="10"/>
  <c r="J4" i="10" s="1"/>
  <c r="I5" i="10"/>
  <c r="J5" i="10" s="1"/>
  <c r="I30" i="10"/>
  <c r="J30" i="10" s="1"/>
  <c r="I31" i="10"/>
  <c r="J31" i="10" s="1"/>
  <c r="B1092" i="7"/>
  <c r="I329" i="10"/>
  <c r="J329" i="10" s="1"/>
  <c r="I298" i="10"/>
  <c r="J298" i="10" s="1"/>
  <c r="I297" i="10"/>
  <c r="J297" i="10" s="1"/>
  <c r="I162" i="10"/>
  <c r="J162" i="10" s="1"/>
  <c r="I163" i="10"/>
  <c r="J163" i="10" s="1"/>
  <c r="B1044" i="7"/>
  <c r="I93" i="10"/>
  <c r="J93" i="10" s="1"/>
  <c r="I62" i="10"/>
  <c r="J62" i="10" s="1"/>
  <c r="I63" i="10"/>
  <c r="J63" i="10" s="1"/>
  <c r="I132" i="10"/>
  <c r="J132" i="10" s="1"/>
  <c r="I133" i="10"/>
  <c r="J133" i="10" s="1"/>
  <c r="I103" i="10"/>
  <c r="J103" i="10" s="1"/>
  <c r="I102" i="10"/>
  <c r="J102" i="10" s="1"/>
  <c r="B964" i="7"/>
  <c r="I193" i="10"/>
  <c r="J193" i="10" s="1"/>
  <c r="I194" i="10"/>
  <c r="J194" i="10" s="1"/>
  <c r="B932" i="7"/>
  <c r="I331" i="10"/>
  <c r="J331" i="10" s="1"/>
  <c r="I332" i="10"/>
  <c r="J332" i="10" s="1"/>
  <c r="B916" i="7"/>
  <c r="I250" i="10"/>
  <c r="J250" i="10" s="1"/>
  <c r="I251" i="10"/>
  <c r="J251" i="10" s="1"/>
  <c r="I218" i="10"/>
  <c r="J218" i="10" s="1"/>
  <c r="I219" i="10"/>
  <c r="J219" i="10" s="1"/>
  <c r="B1123" i="7"/>
  <c r="S1123" i="7" s="1" a="1"/>
  <c r="S1123" i="7" s="1"/>
  <c r="I3" i="10"/>
  <c r="J3" i="10" s="1"/>
  <c r="I2" i="10"/>
  <c r="J2" i="10" s="1"/>
  <c r="I28" i="10"/>
  <c r="J28" i="10" s="1"/>
  <c r="I29" i="10"/>
  <c r="J29" i="10" s="1"/>
  <c r="B1091" i="7"/>
  <c r="I328" i="10"/>
  <c r="J328" i="10" s="1"/>
  <c r="I327" i="10"/>
  <c r="J327" i="10" s="1"/>
  <c r="B1075" i="7"/>
  <c r="N1075" i="7" s="1" a="1"/>
  <c r="N1075" i="7" s="1"/>
  <c r="I295" i="10"/>
  <c r="J295" i="10" s="1"/>
  <c r="I296" i="10"/>
  <c r="J296" i="10" s="1"/>
  <c r="B1059" i="7"/>
  <c r="I161" i="10"/>
  <c r="J161" i="10" s="1"/>
  <c r="I160" i="10"/>
  <c r="J160" i="10" s="1"/>
  <c r="B1043" i="7"/>
  <c r="I92" i="10"/>
  <c r="J92" i="10" s="1"/>
  <c r="B1027" i="7"/>
  <c r="I60" i="10"/>
  <c r="J60" i="10" s="1"/>
  <c r="I61" i="10"/>
  <c r="J61" i="10" s="1"/>
  <c r="I130" i="10"/>
  <c r="J130" i="10" s="1"/>
  <c r="I131" i="10"/>
  <c r="J131" i="10" s="1"/>
  <c r="B979" i="7"/>
  <c r="I100" i="10"/>
  <c r="J100" i="10" s="1"/>
  <c r="I101" i="10"/>
  <c r="J101" i="10" s="1"/>
  <c r="B963" i="7"/>
  <c r="I191" i="10"/>
  <c r="J191" i="10" s="1"/>
  <c r="I192" i="10"/>
  <c r="J192" i="10" s="1"/>
  <c r="B915" i="7"/>
  <c r="I248" i="10"/>
  <c r="J248" i="10" s="1"/>
  <c r="I249" i="10"/>
  <c r="J249" i="10" s="1"/>
  <c r="B899" i="7"/>
  <c r="I216" i="10"/>
  <c r="J216" i="10" s="1"/>
  <c r="I217" i="10"/>
  <c r="J217" i="10" s="1"/>
  <c r="B1090" i="7"/>
  <c r="I325" i="10"/>
  <c r="J325" i="10" s="1"/>
  <c r="I326" i="10"/>
  <c r="J326" i="10" s="1"/>
  <c r="B1074" i="7"/>
  <c r="J1074" i="7" s="1" a="1"/>
  <c r="J1074" i="7" s="1"/>
  <c r="I293" i="10"/>
  <c r="J293" i="10" s="1"/>
  <c r="I294" i="10"/>
  <c r="J294" i="10" s="1"/>
  <c r="B1058" i="7"/>
  <c r="I158" i="10"/>
  <c r="J158" i="10" s="1"/>
  <c r="I159" i="10"/>
  <c r="J159" i="10" s="1"/>
  <c r="B1042" i="7"/>
  <c r="I90" i="10"/>
  <c r="J90" i="10" s="1"/>
  <c r="I91" i="10"/>
  <c r="J91" i="10" s="1"/>
  <c r="I58" i="10"/>
  <c r="J58" i="10" s="1"/>
  <c r="I59" i="10"/>
  <c r="J59" i="10" s="1"/>
  <c r="B994" i="7"/>
  <c r="I129" i="10"/>
  <c r="J129" i="10" s="1"/>
  <c r="I128" i="10"/>
  <c r="J128" i="10" s="1"/>
  <c r="B978" i="7"/>
  <c r="I98" i="10"/>
  <c r="J98" i="10" s="1"/>
  <c r="I99" i="10"/>
  <c r="J99" i="10" s="1"/>
  <c r="I189" i="10"/>
  <c r="J189" i="10" s="1"/>
  <c r="I190" i="10"/>
  <c r="J190" i="10" s="1"/>
  <c r="B930" i="7"/>
  <c r="I275" i="10"/>
  <c r="J275" i="10" s="1"/>
  <c r="I247" i="10"/>
  <c r="J247" i="10" s="1"/>
  <c r="I246" i="10"/>
  <c r="J246" i="10" s="1"/>
  <c r="B1137" i="7"/>
  <c r="I18" i="10"/>
  <c r="J18" i="10" s="1"/>
  <c r="I19" i="10"/>
  <c r="J19" i="10" s="1"/>
  <c r="I323" i="10"/>
  <c r="J323" i="10" s="1"/>
  <c r="I324" i="10"/>
  <c r="J324" i="10" s="1"/>
  <c r="I291" i="10"/>
  <c r="J291" i="10" s="1"/>
  <c r="I292" i="10"/>
  <c r="J292" i="10" s="1"/>
  <c r="I88" i="10"/>
  <c r="J88" i="10" s="1"/>
  <c r="I89" i="10"/>
  <c r="J89" i="10" s="1"/>
  <c r="I56" i="10"/>
  <c r="J56" i="10" s="1"/>
  <c r="I57" i="10"/>
  <c r="J57" i="10" s="1"/>
  <c r="I126" i="10"/>
  <c r="J126" i="10" s="1"/>
  <c r="I127" i="10"/>
  <c r="J127" i="10" s="1"/>
  <c r="B977" i="7"/>
  <c r="I215" i="10"/>
  <c r="J215" i="10" s="1"/>
  <c r="I187" i="10"/>
  <c r="J187" i="10" s="1"/>
  <c r="I188" i="10"/>
  <c r="J188" i="10" s="1"/>
  <c r="I244" i="10"/>
  <c r="J244" i="10" s="1"/>
  <c r="I245" i="10"/>
  <c r="J245" i="10" s="1"/>
  <c r="I321" i="10"/>
  <c r="J321" i="10" s="1"/>
  <c r="I322" i="10"/>
  <c r="J322" i="10" s="1"/>
  <c r="I289" i="10"/>
  <c r="J289" i="10" s="1"/>
  <c r="I290" i="10"/>
  <c r="J290" i="10" s="1"/>
  <c r="I87" i="10"/>
  <c r="J87" i="10" s="1"/>
  <c r="I86" i="10"/>
  <c r="J86" i="10" s="1"/>
  <c r="I55" i="10"/>
  <c r="J55" i="10" s="1"/>
  <c r="I54" i="10"/>
  <c r="J54" i="10" s="1"/>
  <c r="B1008" i="7"/>
  <c r="P1008" i="7" s="1" a="1"/>
  <c r="P1008" i="7" s="1"/>
  <c r="I155" i="10"/>
  <c r="J155" i="10" s="1"/>
  <c r="B992" i="7"/>
  <c r="I124" i="10"/>
  <c r="J124" i="10" s="1"/>
  <c r="I125" i="10"/>
  <c r="J125" i="10" s="1"/>
  <c r="I185" i="10"/>
  <c r="J185" i="10" s="1"/>
  <c r="I186" i="10"/>
  <c r="J186" i="10" s="1"/>
  <c r="I242" i="10"/>
  <c r="J242" i="10" s="1"/>
  <c r="I243" i="10"/>
  <c r="J243" i="10" s="1"/>
  <c r="L3217" i="1"/>
  <c r="L3218" i="1"/>
  <c r="L3216" i="1"/>
  <c r="N3216" i="1" s="1"/>
  <c r="L3215" i="1"/>
  <c r="L3220" i="1"/>
  <c r="L3219" i="1"/>
  <c r="L3213" i="1"/>
  <c r="N3213" i="1" s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4" i="7" a="1"/>
  <c r="L1284" i="7" s="1"/>
  <c r="P1284" i="7" a="1"/>
  <c r="P1284" i="7" s="1"/>
  <c r="D1284" i="7" a="1"/>
  <c r="D1284" i="7" s="1"/>
  <c r="H1284" i="7" a="1"/>
  <c r="H1284" i="7" s="1"/>
  <c r="O1284" i="7" a="1"/>
  <c r="O1284" i="7" s="1"/>
  <c r="J1284" i="7" a="1"/>
  <c r="J1284" i="7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M1278" i="7" a="1"/>
  <c r="M1278" i="7" s="1"/>
  <c r="P1278" i="7" a="1"/>
  <c r="P1278" i="7" s="1"/>
  <c r="R1278" i="7" a="1"/>
  <c r="R1278" i="7" s="1"/>
  <c r="D1278" i="7" a="1"/>
  <c r="D1278" i="7" s="1"/>
  <c r="F1278" i="7" a="1"/>
  <c r="F1278" i="7" s="1"/>
  <c r="H1278" i="7" a="1"/>
  <c r="H1278" i="7" s="1"/>
  <c r="I1278" i="7" a="1"/>
  <c r="I1278" i="7" s="1"/>
  <c r="J1278" i="7" a="1"/>
  <c r="J1278" i="7" s="1"/>
  <c r="K1278" i="7" a="1"/>
  <c r="K1278" i="7" s="1"/>
  <c r="L1277" i="7" a="1"/>
  <c r="L1277" i="7" s="1"/>
  <c r="N1277" i="7" a="1"/>
  <c r="N1277" i="7" s="1"/>
  <c r="M1277" i="7" a="1"/>
  <c r="M1277" i="7" s="1"/>
  <c r="O1277" i="7" a="1"/>
  <c r="O1277" i="7" s="1"/>
  <c r="P1277" i="7" a="1"/>
  <c r="P1277" i="7" s="1"/>
  <c r="G1277" i="7" a="1"/>
  <c r="G1277" i="7" s="1"/>
  <c r="Q1277" i="7" a="1"/>
  <c r="Q1277" i="7" s="1"/>
  <c r="R1277" i="7" a="1"/>
  <c r="R1277" i="7" s="1"/>
  <c r="S1277" i="7" a="1"/>
  <c r="S1277" i="7" s="1"/>
  <c r="D1277" i="7" a="1"/>
  <c r="D1277" i="7" s="1"/>
  <c r="E1277" i="7" a="1"/>
  <c r="E1277" i="7" s="1"/>
  <c r="F1277" i="7" a="1"/>
  <c r="F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L1271" i="7" a="1"/>
  <c r="L1271" i="7" s="1"/>
  <c r="M1271" i="7" a="1"/>
  <c r="M1271" i="7" s="1"/>
  <c r="N1271" i="7" a="1"/>
  <c r="N1271" i="7" s="1"/>
  <c r="O1271" i="7" a="1"/>
  <c r="O1271" i="7" s="1"/>
  <c r="P1271" i="7" a="1"/>
  <c r="P1271" i="7" s="1"/>
  <c r="Q1271" i="7" a="1"/>
  <c r="Q1271" i="7" s="1"/>
  <c r="R1271" i="7" a="1"/>
  <c r="R1271" i="7" s="1"/>
  <c r="S1271" i="7" a="1"/>
  <c r="S1271" i="7" s="1"/>
  <c r="D1271" i="7" a="1"/>
  <c r="D1271" i="7" s="1"/>
  <c r="E1271" i="7" a="1"/>
  <c r="E1271" i="7" s="1"/>
  <c r="F1271" i="7" a="1"/>
  <c r="F1271" i="7" s="1"/>
  <c r="H1271" i="7" a="1"/>
  <c r="H1271" i="7" s="1"/>
  <c r="I1271" i="7" a="1"/>
  <c r="I1271" i="7" s="1"/>
  <c r="J1271" i="7" a="1"/>
  <c r="J1271" i="7" s="1"/>
  <c r="G1271" i="7" a="1"/>
  <c r="G1271" i="7" s="1"/>
  <c r="K1271" i="7" a="1"/>
  <c r="K1271" i="7" s="1"/>
  <c r="L1270" i="7" a="1"/>
  <c r="L1270" i="7" s="1"/>
  <c r="M1270" i="7" a="1"/>
  <c r="M1270" i="7" s="1"/>
  <c r="N1270" i="7" a="1"/>
  <c r="N1270" i="7" s="1"/>
  <c r="G1270" i="7" a="1"/>
  <c r="G1270" i="7" s="1"/>
  <c r="O1270" i="7" a="1"/>
  <c r="O1270" i="7" s="1"/>
  <c r="P1270" i="7" a="1"/>
  <c r="P1270" i="7" s="1"/>
  <c r="Q1270" i="7" a="1"/>
  <c r="Q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H1270" i="7" a="1"/>
  <c r="H1270" i="7" s="1"/>
  <c r="I1270" i="7" a="1"/>
  <c r="I1270" i="7" s="1"/>
  <c r="J1270" i="7" a="1"/>
  <c r="J1270" i="7" s="1"/>
  <c r="K1270" i="7" a="1"/>
  <c r="K1270" i="7" s="1"/>
  <c r="B1269" i="7"/>
  <c r="L1268" i="7" a="1"/>
  <c r="L1268" i="7" s="1"/>
  <c r="G1268" i="7" a="1"/>
  <c r="G1268" i="7" s="1"/>
  <c r="M1268" i="7" a="1"/>
  <c r="M1268" i="7" s="1"/>
  <c r="N1268" i="7" a="1"/>
  <c r="N1268" i="7" s="1"/>
  <c r="O1268" i="7" a="1"/>
  <c r="O1268" i="7" s="1"/>
  <c r="P1268" i="7" a="1"/>
  <c r="P1268" i="7" s="1"/>
  <c r="Q1268" i="7" a="1"/>
  <c r="Q1268" i="7" s="1"/>
  <c r="R1268" i="7" a="1"/>
  <c r="R1268" i="7" s="1"/>
  <c r="S1268" i="7" a="1"/>
  <c r="S1268" i="7" s="1"/>
  <c r="D1268" i="7" a="1"/>
  <c r="D1268" i="7" s="1"/>
  <c r="E1268" i="7" a="1"/>
  <c r="E1268" i="7" s="1"/>
  <c r="F1268" i="7" a="1"/>
  <c r="F1268" i="7" s="1"/>
  <c r="H1268" i="7" a="1"/>
  <c r="H1268" i="7" s="1"/>
  <c r="I1268" i="7" a="1"/>
  <c r="I1268" i="7" s="1"/>
  <c r="J1268" i="7" a="1"/>
  <c r="J1268" i="7" s="1"/>
  <c r="K1268" i="7" a="1"/>
  <c r="K1268" i="7" s="1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L1266" i="7" a="1"/>
  <c r="L1266" i="7" s="1"/>
  <c r="M1266" i="7" a="1"/>
  <c r="M1266" i="7" s="1"/>
  <c r="N1266" i="7" a="1"/>
  <c r="N1266" i="7" s="1"/>
  <c r="O1266" i="7" a="1"/>
  <c r="O1266" i="7" s="1"/>
  <c r="P1266" i="7" a="1"/>
  <c r="P1266" i="7" s="1"/>
  <c r="Q1266" i="7" a="1"/>
  <c r="Q1266" i="7" s="1"/>
  <c r="R1266" i="7" a="1"/>
  <c r="R1266" i="7" s="1"/>
  <c r="S1266" i="7" a="1"/>
  <c r="S1266" i="7" s="1"/>
  <c r="G1266" i="7" a="1"/>
  <c r="G1266" i="7" s="1"/>
  <c r="D1266" i="7" a="1"/>
  <c r="D1266" i="7" s="1"/>
  <c r="E1266" i="7" a="1"/>
  <c r="E1266" i="7" s="1"/>
  <c r="F1266" i="7" a="1"/>
  <c r="F1266" i="7" s="1"/>
  <c r="H1266" i="7" a="1"/>
  <c r="H1266" i="7" s="1"/>
  <c r="I1266" i="7" a="1"/>
  <c r="I1266" i="7" s="1"/>
  <c r="J1266" i="7" a="1"/>
  <c r="J1266" i="7" s="1"/>
  <c r="K1266" i="7" a="1"/>
  <c r="K1266" i="7" s="1"/>
  <c r="L1265" i="7" a="1"/>
  <c r="L1265" i="7" s="1"/>
  <c r="M1265" i="7" a="1"/>
  <c r="M1265" i="7" s="1"/>
  <c r="N1265" i="7" a="1"/>
  <c r="N1265" i="7" s="1"/>
  <c r="O1265" i="7" a="1"/>
  <c r="O1265" i="7" s="1"/>
  <c r="P1265" i="7" a="1"/>
  <c r="P1265" i="7" s="1"/>
  <c r="Q1265" i="7" a="1"/>
  <c r="Q1265" i="7" s="1"/>
  <c r="R1265" i="7" a="1"/>
  <c r="R1265" i="7" s="1"/>
  <c r="G1265" i="7" a="1"/>
  <c r="G1265" i="7" s="1"/>
  <c r="S1265" i="7" a="1"/>
  <c r="S1265" i="7" s="1"/>
  <c r="D1265" i="7" a="1"/>
  <c r="D1265" i="7" s="1"/>
  <c r="E1265" i="7" a="1"/>
  <c r="E1265" i="7" s="1"/>
  <c r="F1265" i="7" a="1"/>
  <c r="F1265" i="7" s="1"/>
  <c r="H1265" i="7" a="1"/>
  <c r="H1265" i="7" s="1"/>
  <c r="I1265" i="7" a="1"/>
  <c r="I1265" i="7" s="1"/>
  <c r="J1265" i="7" a="1"/>
  <c r="J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L1263" i="7" a="1"/>
  <c r="L1263" i="7" s="1"/>
  <c r="M1263" i="7" a="1"/>
  <c r="M1263" i="7" s="1"/>
  <c r="N1263" i="7" a="1"/>
  <c r="N1263" i="7" s="1"/>
  <c r="O1263" i="7" a="1"/>
  <c r="O1263" i="7" s="1"/>
  <c r="P1263" i="7" a="1"/>
  <c r="P1263" i="7" s="1"/>
  <c r="Q1263" i="7" a="1"/>
  <c r="Q1263" i="7" s="1"/>
  <c r="R1263" i="7" a="1"/>
  <c r="R1263" i="7" s="1"/>
  <c r="S1263" i="7" a="1"/>
  <c r="S1263" i="7" s="1"/>
  <c r="D1263" i="7" a="1"/>
  <c r="D1263" i="7" s="1"/>
  <c r="E1263" i="7" a="1"/>
  <c r="E1263" i="7" s="1"/>
  <c r="F1263" i="7" a="1"/>
  <c r="F1263" i="7" s="1"/>
  <c r="H1263" i="7" a="1"/>
  <c r="H1263" i="7" s="1"/>
  <c r="I1263" i="7" a="1"/>
  <c r="I1263" i="7" s="1"/>
  <c r="G1263" i="7" a="1"/>
  <c r="G1263" i="7" s="1"/>
  <c r="J1263" i="7" a="1"/>
  <c r="J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M1258" i="7" a="1"/>
  <c r="M1258" i="7" s="1"/>
  <c r="N1258" i="7" a="1"/>
  <c r="N1258" i="7" s="1"/>
  <c r="O1258" i="7" a="1"/>
  <c r="O1258" i="7" s="1"/>
  <c r="P1258" i="7" a="1"/>
  <c r="P1258" i="7" s="1"/>
  <c r="Q1258" i="7" a="1"/>
  <c r="Q1258" i="7" s="1"/>
  <c r="R1258" i="7" a="1"/>
  <c r="R1258" i="7" s="1"/>
  <c r="S1258" i="7" a="1"/>
  <c r="S1258" i="7" s="1"/>
  <c r="D1258" i="7" a="1"/>
  <c r="D1258" i="7" s="1"/>
  <c r="E1258" i="7" a="1"/>
  <c r="E1258" i="7" s="1"/>
  <c r="F1258" i="7" a="1"/>
  <c r="F1258" i="7" s="1"/>
  <c r="H1258" i="7" a="1"/>
  <c r="H1258" i="7" s="1"/>
  <c r="G1258" i="7" a="1"/>
  <c r="G1258" i="7" s="1"/>
  <c r="I1258" i="7" a="1"/>
  <c r="I1258" i="7" s="1"/>
  <c r="J1258" i="7" a="1"/>
  <c r="J1258" i="7" s="1"/>
  <c r="K1258" i="7" a="1"/>
  <c r="K1258" i="7" s="1"/>
  <c r="L1257" i="7" a="1"/>
  <c r="L1257" i="7" s="1"/>
  <c r="M1257" i="7" a="1"/>
  <c r="M1257" i="7" s="1"/>
  <c r="N1257" i="7" a="1"/>
  <c r="N1257" i="7" s="1"/>
  <c r="O1257" i="7" a="1"/>
  <c r="O1257" i="7" s="1"/>
  <c r="P1257" i="7" a="1"/>
  <c r="P1257" i="7" s="1"/>
  <c r="Q1257" i="7" a="1"/>
  <c r="Q1257" i="7" s="1"/>
  <c r="R1257" i="7" a="1"/>
  <c r="R1257" i="7" s="1"/>
  <c r="S1257" i="7" a="1"/>
  <c r="S1257" i="7" s="1"/>
  <c r="D1257" i="7" a="1"/>
  <c r="D1257" i="7" s="1"/>
  <c r="G1257" i="7" a="1"/>
  <c r="G1257" i="7" s="1"/>
  <c r="E1257" i="7" a="1"/>
  <c r="E1257" i="7" s="1"/>
  <c r="F1257" i="7" a="1"/>
  <c r="F1257" i="7" s="1"/>
  <c r="H1257" i="7" a="1"/>
  <c r="H1257" i="7" s="1"/>
  <c r="I1257" i="7" a="1"/>
  <c r="I1257" i="7" s="1"/>
  <c r="J1257" i="7" a="1"/>
  <c r="J1257" i="7" s="1"/>
  <c r="K1257" i="7" a="1"/>
  <c r="K1257" i="7" s="1"/>
  <c r="L1256" i="7" a="1"/>
  <c r="L1256" i="7" s="1"/>
  <c r="M1256" i="7" a="1"/>
  <c r="M1256" i="7" s="1"/>
  <c r="N1256" i="7" a="1"/>
  <c r="N1256" i="7" s="1"/>
  <c r="O1256" i="7" a="1"/>
  <c r="O1256" i="7" s="1"/>
  <c r="P1256" i="7" a="1"/>
  <c r="P1256" i="7" s="1"/>
  <c r="Q1256" i="7" a="1"/>
  <c r="Q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H1256" i="7" a="1"/>
  <c r="H1256" i="7" s="1"/>
  <c r="I1256" i="7" a="1"/>
  <c r="I1256" i="7" s="1"/>
  <c r="J1256" i="7" a="1"/>
  <c r="J1256" i="7" s="1"/>
  <c r="G1256" i="7" a="1"/>
  <c r="G1256" i="7" s="1"/>
  <c r="K1256" i="7" a="1"/>
  <c r="K1256" i="7" s="1"/>
  <c r="B1255" i="7"/>
  <c r="B1254" i="7"/>
  <c r="H2776" i="1"/>
  <c r="B1253" i="7"/>
  <c r="L1252" i="7" a="1"/>
  <c r="L1252" i="7" s="1"/>
  <c r="M1252" i="7" a="1"/>
  <c r="M1252" i="7" s="1"/>
  <c r="N1252" i="7" a="1"/>
  <c r="N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K1252" i="7" a="1"/>
  <c r="K1252" i="7" s="1"/>
  <c r="G1252" i="7" a="1"/>
  <c r="G1252" i="7" s="1"/>
  <c r="L1251" i="7" a="1"/>
  <c r="L1251" i="7" s="1"/>
  <c r="M1251" i="7" a="1"/>
  <c r="M1251" i="7" s="1"/>
  <c r="N1251" i="7" a="1"/>
  <c r="N1251" i="7" s="1"/>
  <c r="O1251" i="7" a="1"/>
  <c r="O1251" i="7" s="1"/>
  <c r="P1251" i="7" a="1"/>
  <c r="P1251" i="7" s="1"/>
  <c r="Q1251" i="7" a="1"/>
  <c r="Q1251" i="7" s="1"/>
  <c r="R1251" i="7" a="1"/>
  <c r="R1251" i="7" s="1"/>
  <c r="S1251" i="7" a="1"/>
  <c r="S1251" i="7" s="1"/>
  <c r="D1251" i="7" a="1"/>
  <c r="D1251" i="7" s="1"/>
  <c r="E1251" i="7" a="1"/>
  <c r="E1251" i="7" s="1"/>
  <c r="F1251" i="7" a="1"/>
  <c r="F1251" i="7" s="1"/>
  <c r="G1251" i="7" a="1"/>
  <c r="G1251" i="7" s="1"/>
  <c r="H1251" i="7" a="1"/>
  <c r="H1251" i="7" s="1"/>
  <c r="I1251" i="7" a="1"/>
  <c r="I1251" i="7" s="1"/>
  <c r="J1251" i="7" a="1"/>
  <c r="J1251" i="7" s="1"/>
  <c r="K1251" i="7" a="1"/>
  <c r="K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M1245" i="7" a="1"/>
  <c r="M1245" i="7" s="1"/>
  <c r="N1245" i="7" a="1"/>
  <c r="N1245" i="7" s="1"/>
  <c r="O1245" i="7" a="1"/>
  <c r="O1245" i="7" s="1"/>
  <c r="P1245" i="7" a="1"/>
  <c r="P1245" i="7" s="1"/>
  <c r="Q1245" i="7" a="1"/>
  <c r="Q1245" i="7" s="1"/>
  <c r="G1245" i="7" a="1"/>
  <c r="G1245" i="7" s="1"/>
  <c r="R1245" i="7" a="1"/>
  <c r="R1245" i="7" s="1"/>
  <c r="S1245" i="7" a="1"/>
  <c r="S1245" i="7" s="1"/>
  <c r="D1245" i="7" a="1"/>
  <c r="D1245" i="7" s="1"/>
  <c r="E1245" i="7" a="1"/>
  <c r="E1245" i="7" s="1"/>
  <c r="F1245" i="7" a="1"/>
  <c r="F1245" i="7" s="1"/>
  <c r="H1245" i="7" a="1"/>
  <c r="H1245" i="7" s="1"/>
  <c r="I1245" i="7" a="1"/>
  <c r="I1245" i="7" s="1"/>
  <c r="J1245" i="7" a="1"/>
  <c r="J1245" i="7" s="1"/>
  <c r="K1245" i="7" a="1"/>
  <c r="K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L1239" i="7" a="1"/>
  <c r="L1239" i="7" s="1"/>
  <c r="M1239" i="7" a="1"/>
  <c r="M1239" i="7" s="1"/>
  <c r="N1239" i="7" a="1"/>
  <c r="N1239" i="7" s="1"/>
  <c r="O1239" i="7" a="1"/>
  <c r="O1239" i="7" s="1"/>
  <c r="P1239" i="7" a="1"/>
  <c r="P1239" i="7" s="1"/>
  <c r="G1239" i="7" a="1"/>
  <c r="G1239" i="7" s="1"/>
  <c r="Q1239" i="7" a="1"/>
  <c r="Q1239" i="7" s="1"/>
  <c r="R1239" i="7" a="1"/>
  <c r="R1239" i="7" s="1"/>
  <c r="S1239" i="7" a="1"/>
  <c r="S1239" i="7" s="1"/>
  <c r="D1239" i="7" a="1"/>
  <c r="D1239" i="7" s="1"/>
  <c r="E1239" i="7" a="1"/>
  <c r="E1239" i="7" s="1"/>
  <c r="F1239" i="7" a="1"/>
  <c r="F1239" i="7" s="1"/>
  <c r="H1239" i="7" a="1"/>
  <c r="H1239" i="7" s="1"/>
  <c r="I1239" i="7" a="1"/>
  <c r="I1239" i="7" s="1"/>
  <c r="J1239" i="7" a="1"/>
  <c r="J1239" i="7" s="1"/>
  <c r="K1239" i="7" a="1"/>
  <c r="K1239" i="7" s="1"/>
  <c r="L1238" i="7" a="1"/>
  <c r="L1238" i="7" s="1"/>
  <c r="M1238" i="7" a="1"/>
  <c r="M1238" i="7" s="1"/>
  <c r="N1238" i="7" a="1"/>
  <c r="N1238" i="7" s="1"/>
  <c r="O1238" i="7" a="1"/>
  <c r="O1238" i="7" s="1"/>
  <c r="P1238" i="7" a="1"/>
  <c r="P1238" i="7" s="1"/>
  <c r="Q1238" i="7" a="1"/>
  <c r="Q1238" i="7" s="1"/>
  <c r="R1238" i="7" a="1"/>
  <c r="R1238" i="7" s="1"/>
  <c r="S1238" i="7" a="1"/>
  <c r="S1238" i="7" s="1"/>
  <c r="D1238" i="7" a="1"/>
  <c r="D1238" i="7" s="1"/>
  <c r="E1238" i="7" a="1"/>
  <c r="E1238" i="7" s="1"/>
  <c r="G1238" i="7" a="1"/>
  <c r="G1238" i="7" s="1"/>
  <c r="F1238" i="7" a="1"/>
  <c r="F1238" i="7" s="1"/>
  <c r="H1238" i="7" a="1"/>
  <c r="H1238" i="7" s="1"/>
  <c r="I1238" i="7" a="1"/>
  <c r="I1238" i="7" s="1"/>
  <c r="J1238" i="7" a="1"/>
  <c r="J1238" i="7" s="1"/>
  <c r="K1238" i="7" a="1"/>
  <c r="K1238" i="7" s="1"/>
  <c r="L1237" i="7" a="1"/>
  <c r="L1237" i="7" s="1"/>
  <c r="M1237" i="7" a="1"/>
  <c r="M1237" i="7" s="1"/>
  <c r="N1237" i="7" a="1"/>
  <c r="N1237" i="7" s="1"/>
  <c r="O1237" i="7" a="1"/>
  <c r="O1237" i="7" s="1"/>
  <c r="P1237" i="7" a="1"/>
  <c r="P1237" i="7" s="1"/>
  <c r="Q1237" i="7" a="1"/>
  <c r="Q1237" i="7" s="1"/>
  <c r="G1237" i="7" a="1"/>
  <c r="G1237" i="7" s="1"/>
  <c r="R1237" i="7" a="1"/>
  <c r="R1237" i="7" s="1"/>
  <c r="S1237" i="7" a="1"/>
  <c r="S1237" i="7" s="1"/>
  <c r="D1237" i="7" a="1"/>
  <c r="D1237" i="7" s="1"/>
  <c r="E1237" i="7" a="1"/>
  <c r="E1237" i="7" s="1"/>
  <c r="F1237" i="7" a="1"/>
  <c r="F1237" i="7" s="1"/>
  <c r="H1237" i="7" a="1"/>
  <c r="H1237" i="7" s="1"/>
  <c r="I1237" i="7" a="1"/>
  <c r="I1237" i="7" s="1"/>
  <c r="J1237" i="7" a="1"/>
  <c r="J1237" i="7" s="1"/>
  <c r="K1237" i="7" a="1"/>
  <c r="K1237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M1227" i="7" a="1"/>
  <c r="M1227" i="7" s="1"/>
  <c r="N1227" i="7" a="1"/>
  <c r="N1227" i="7" s="1"/>
  <c r="O1227" i="7" a="1"/>
  <c r="O1227" i="7" s="1"/>
  <c r="P1227" i="7" a="1"/>
  <c r="P1227" i="7" s="1"/>
  <c r="Q1227" i="7" a="1"/>
  <c r="Q1227" i="7" s="1"/>
  <c r="R1227" i="7" a="1"/>
  <c r="R1227" i="7" s="1"/>
  <c r="S1227" i="7" a="1"/>
  <c r="S1227" i="7" s="1"/>
  <c r="D1227" i="7" a="1"/>
  <c r="D1227" i="7" s="1"/>
  <c r="G1227" i="7" a="1"/>
  <c r="G1227" i="7" s="1"/>
  <c r="E1227" i="7" a="1"/>
  <c r="E1227" i="7" s="1"/>
  <c r="F1227" i="7" a="1"/>
  <c r="F1227" i="7" s="1"/>
  <c r="H1227" i="7" a="1"/>
  <c r="H1227" i="7" s="1"/>
  <c r="I1227" i="7" a="1"/>
  <c r="I1227" i="7" s="1"/>
  <c r="J1227" i="7" a="1"/>
  <c r="J1227" i="7" s="1"/>
  <c r="K1227" i="7" a="1"/>
  <c r="K1227" i="7" s="1"/>
  <c r="L1226" i="7" a="1"/>
  <c r="L1226" i="7" s="1"/>
  <c r="M1226" i="7" a="1"/>
  <c r="M1226" i="7" s="1"/>
  <c r="N1226" i="7" a="1"/>
  <c r="N1226" i="7" s="1"/>
  <c r="O1226" i="7" a="1"/>
  <c r="O1226" i="7" s="1"/>
  <c r="P1226" i="7" a="1"/>
  <c r="P1226" i="7" s="1"/>
  <c r="Q1226" i="7" a="1"/>
  <c r="Q1226" i="7" s="1"/>
  <c r="R1226" i="7" a="1"/>
  <c r="R1226" i="7" s="1"/>
  <c r="S1226" i="7" a="1"/>
  <c r="S1226" i="7" s="1"/>
  <c r="D1226" i="7" a="1"/>
  <c r="D1226" i="7" s="1"/>
  <c r="E1226" i="7" a="1"/>
  <c r="E1226" i="7" s="1"/>
  <c r="F1226" i="7" a="1"/>
  <c r="F1226" i="7" s="1"/>
  <c r="G1226" i="7" a="1"/>
  <c r="G1226" i="7" s="1"/>
  <c r="H1226" i="7" a="1"/>
  <c r="H1226" i="7" s="1"/>
  <c r="I1226" i="7" a="1"/>
  <c r="I1226" i="7" s="1"/>
  <c r="J1226" i="7" a="1"/>
  <c r="J1226" i="7" s="1"/>
  <c r="K1226" i="7" a="1"/>
  <c r="K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Q1222" i="7" a="1"/>
  <c r="Q1222" i="7" s="1"/>
  <c r="H1222" i="7" a="1"/>
  <c r="H1222" i="7" s="1"/>
  <c r="I1222" i="7" a="1"/>
  <c r="I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M1208" i="7" a="1"/>
  <c r="M1208" i="7" s="1"/>
  <c r="P1208" i="7" a="1"/>
  <c r="P1208" i="7" s="1"/>
  <c r="Q1208" i="7" a="1"/>
  <c r="Q1208" i="7" s="1"/>
  <c r="R1208" i="7" a="1"/>
  <c r="R1208" i="7" s="1"/>
  <c r="S1208" i="7" a="1"/>
  <c r="S1208" i="7" s="1"/>
  <c r="D1208" i="7" a="1"/>
  <c r="D1208" i="7" s="1"/>
  <c r="H1208" i="7" a="1"/>
  <c r="H1208" i="7" s="1"/>
  <c r="I1208" i="7" a="1"/>
  <c r="I1208" i="7" s="1"/>
  <c r="J1208" i="7" a="1"/>
  <c r="J1208" i="7" s="1"/>
  <c r="K1208" i="7" a="1"/>
  <c r="K1208" i="7" s="1"/>
  <c r="E1208" i="7" a="1"/>
  <c r="E1208" i="7" s="1"/>
  <c r="F1208" i="7" a="1"/>
  <c r="F1208" i="7" s="1"/>
  <c r="G1208" i="7" a="1"/>
  <c r="G1208" i="7" s="1"/>
  <c r="L1208" i="7" a="1"/>
  <c r="L1208" i="7" s="1"/>
  <c r="N1208" i="7" a="1"/>
  <c r="N1208" i="7" s="1"/>
  <c r="O1208" i="7" a="1"/>
  <c r="O1208" i="7" s="1"/>
  <c r="M1207" i="7" a="1"/>
  <c r="M1207" i="7" s="1"/>
  <c r="P1207" i="7" a="1"/>
  <c r="P1207" i="7" s="1"/>
  <c r="Q1207" i="7" a="1"/>
  <c r="Q1207" i="7" s="1"/>
  <c r="R1207" i="7" a="1"/>
  <c r="R1207" i="7" s="1"/>
  <c r="S1207" i="7" a="1"/>
  <c r="S1207" i="7" s="1"/>
  <c r="D1207" i="7" a="1"/>
  <c r="D1207" i="7" s="1"/>
  <c r="H1207" i="7" a="1"/>
  <c r="H1207" i="7" s="1"/>
  <c r="I1207" i="7" a="1"/>
  <c r="I1207" i="7" s="1"/>
  <c r="J1207" i="7" a="1"/>
  <c r="J1207" i="7" s="1"/>
  <c r="K1207" i="7" a="1"/>
  <c r="K1207" i="7" s="1"/>
  <c r="E1207" i="7" a="1"/>
  <c r="E1207" i="7" s="1"/>
  <c r="F1207" i="7" a="1"/>
  <c r="F1207" i="7" s="1"/>
  <c r="G1207" i="7" a="1"/>
  <c r="G1207" i="7" s="1"/>
  <c r="L1207" i="7" a="1"/>
  <c r="L1207" i="7" s="1"/>
  <c r="N1207" i="7" a="1"/>
  <c r="N1207" i="7" s="1"/>
  <c r="O1207" i="7" a="1"/>
  <c r="O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H1206" i="7" a="1"/>
  <c r="H1206" i="7" s="1"/>
  <c r="I1206" i="7" a="1"/>
  <c r="I1206" i="7" s="1"/>
  <c r="J1206" i="7" a="1"/>
  <c r="J1206" i="7" s="1"/>
  <c r="K1206" i="7" a="1"/>
  <c r="K1206" i="7" s="1"/>
  <c r="F1206" i="7" a="1"/>
  <c r="F1206" i="7" s="1"/>
  <c r="E1206" i="7" a="1"/>
  <c r="E1206" i="7" s="1"/>
  <c r="G1206" i="7" a="1"/>
  <c r="G1206" i="7" s="1"/>
  <c r="L1206" i="7" a="1"/>
  <c r="L1206" i="7" s="1"/>
  <c r="N1206" i="7" a="1"/>
  <c r="N1206" i="7" s="1"/>
  <c r="O1206" i="7" a="1"/>
  <c r="O1206" i="7" s="1"/>
  <c r="M1205" i="7" a="1"/>
  <c r="M1205" i="7" s="1"/>
  <c r="P1205" i="7" a="1"/>
  <c r="P1205" i="7" s="1"/>
  <c r="Q1205" i="7" a="1"/>
  <c r="Q1205" i="7" s="1"/>
  <c r="R1205" i="7" a="1"/>
  <c r="R1205" i="7" s="1"/>
  <c r="S1205" i="7" a="1"/>
  <c r="S1205" i="7" s="1"/>
  <c r="D1205" i="7" a="1"/>
  <c r="D1205" i="7" s="1"/>
  <c r="H1205" i="7" a="1"/>
  <c r="H1205" i="7" s="1"/>
  <c r="I1205" i="7" a="1"/>
  <c r="I1205" i="7" s="1"/>
  <c r="J1205" i="7" a="1"/>
  <c r="J1205" i="7" s="1"/>
  <c r="K1205" i="7" a="1"/>
  <c r="K1205" i="7" s="1"/>
  <c r="E1205" i="7" a="1"/>
  <c r="E1205" i="7" s="1"/>
  <c r="F1205" i="7" a="1"/>
  <c r="F1205" i="7" s="1"/>
  <c r="G1205" i="7" a="1"/>
  <c r="G1205" i="7" s="1"/>
  <c r="L1205" i="7" a="1"/>
  <c r="L1205" i="7" s="1"/>
  <c r="N1205" i="7" a="1"/>
  <c r="N1205" i="7" s="1"/>
  <c r="O1205" i="7" a="1"/>
  <c r="O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M1200" i="7" a="1"/>
  <c r="M1200" i="7" s="1"/>
  <c r="P1200" i="7" a="1"/>
  <c r="P1200" i="7" s="1"/>
  <c r="Q1200" i="7" a="1"/>
  <c r="Q1200" i="7" s="1"/>
  <c r="R1200" i="7" a="1"/>
  <c r="R1200" i="7" s="1"/>
  <c r="S1200" i="7" a="1"/>
  <c r="S1200" i="7" s="1"/>
  <c r="D1200" i="7" a="1"/>
  <c r="D1200" i="7" s="1"/>
  <c r="E1200" i="7" a="1"/>
  <c r="E1200" i="7" s="1"/>
  <c r="G1200" i="7" a="1"/>
  <c r="G1200" i="7" s="1"/>
  <c r="H1200" i="7" a="1"/>
  <c r="H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L1200" i="7" a="1"/>
  <c r="L1200" i="7" s="1"/>
  <c r="N1200" i="7" a="1"/>
  <c r="N1200" i="7" s="1"/>
  <c r="M1199" i="7" a="1"/>
  <c r="M1199" i="7" s="1"/>
  <c r="N1199" i="7" a="1"/>
  <c r="N1199" i="7" s="1"/>
  <c r="P1199" i="7" a="1"/>
  <c r="P1199" i="7" s="1"/>
  <c r="Q1199" i="7" a="1"/>
  <c r="Q1199" i="7" s="1"/>
  <c r="R1199" i="7" a="1"/>
  <c r="R1199" i="7" s="1"/>
  <c r="S1199" i="7" a="1"/>
  <c r="S1199" i="7" s="1"/>
  <c r="D1199" i="7" a="1"/>
  <c r="D1199" i="7" s="1"/>
  <c r="E1199" i="7" a="1"/>
  <c r="E1199" i="7" s="1"/>
  <c r="G1199" i="7" a="1"/>
  <c r="G1199" i="7" s="1"/>
  <c r="H1199" i="7" a="1"/>
  <c r="H1199" i="7" s="1"/>
  <c r="I1199" i="7" a="1"/>
  <c r="I1199" i="7" s="1"/>
  <c r="J1199" i="7" a="1"/>
  <c r="J1199" i="7" s="1"/>
  <c r="K1199" i="7" a="1"/>
  <c r="K1199" i="7" s="1"/>
  <c r="F1199" i="7" a="1"/>
  <c r="F1199" i="7" s="1"/>
  <c r="L1199" i="7" a="1"/>
  <c r="L1199" i="7" s="1"/>
  <c r="O1199" i="7" a="1"/>
  <c r="O1199" i="7" s="1"/>
  <c r="H2126" i="1"/>
  <c r="B1198" i="7"/>
  <c r="B1197" i="7"/>
  <c r="M1196" i="7" a="1"/>
  <c r="M1196" i="7" s="1"/>
  <c r="N1196" i="7" a="1"/>
  <c r="N1196" i="7" s="1"/>
  <c r="P1196" i="7" a="1"/>
  <c r="P1196" i="7" s="1"/>
  <c r="Q1196" i="7" a="1"/>
  <c r="Q1196" i="7" s="1"/>
  <c r="R1196" i="7" a="1"/>
  <c r="R1196" i="7" s="1"/>
  <c r="S1196" i="7" a="1"/>
  <c r="S1196" i="7" s="1"/>
  <c r="D1196" i="7" a="1"/>
  <c r="D1196" i="7" s="1"/>
  <c r="E1196" i="7" a="1"/>
  <c r="E1196" i="7" s="1"/>
  <c r="G1196" i="7" a="1"/>
  <c r="G1196" i="7" s="1"/>
  <c r="H1196" i="7" a="1"/>
  <c r="H1196" i="7" s="1"/>
  <c r="I1196" i="7" a="1"/>
  <c r="I1196" i="7" s="1"/>
  <c r="J1196" i="7" a="1"/>
  <c r="J1196" i="7" s="1"/>
  <c r="K1196" i="7" a="1"/>
  <c r="K1196" i="7" s="1"/>
  <c r="F1196" i="7" a="1"/>
  <c r="F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N1187" i="7" a="1"/>
  <c r="N1187" i="7" s="1"/>
  <c r="P1187" i="7" a="1"/>
  <c r="P1187" i="7" s="1"/>
  <c r="Q1187" i="7" a="1"/>
  <c r="Q1187" i="7" s="1"/>
  <c r="R1187" i="7" a="1"/>
  <c r="R1187" i="7" s="1"/>
  <c r="S1187" i="7" a="1"/>
  <c r="S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E1186" i="7" a="1"/>
  <c r="E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L1182" i="7" a="1"/>
  <c r="L1182" i="7" s="1"/>
  <c r="M1182" i="7" a="1"/>
  <c r="M1182" i="7" s="1"/>
  <c r="N1182" i="7" a="1"/>
  <c r="N1182" i="7" s="1"/>
  <c r="O1182" i="7" a="1"/>
  <c r="O1182" i="7" s="1"/>
  <c r="P1182" i="7" a="1"/>
  <c r="P1182" i="7" s="1"/>
  <c r="Q1182" i="7" a="1"/>
  <c r="Q1182" i="7" s="1"/>
  <c r="R1182" i="7" a="1"/>
  <c r="R1182" i="7" s="1"/>
  <c r="S1182" i="7" a="1"/>
  <c r="S1182" i="7" s="1"/>
  <c r="D1182" i="7" a="1"/>
  <c r="D1182" i="7" s="1"/>
  <c r="E1182" i="7" a="1"/>
  <c r="E1182" i="7" s="1"/>
  <c r="G1182" i="7" a="1"/>
  <c r="G1182" i="7" s="1"/>
  <c r="H1182" i="7" a="1"/>
  <c r="H1182" i="7" s="1"/>
  <c r="I1182" i="7" a="1"/>
  <c r="I1182" i="7" s="1"/>
  <c r="J1182" i="7" a="1"/>
  <c r="J1182" i="7" s="1"/>
  <c r="K1182" i="7" a="1"/>
  <c r="K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O1156" i="7" a="1"/>
  <c r="O1156" i="7" s="1"/>
  <c r="P1156" i="7" a="1"/>
  <c r="P1156" i="7" s="1"/>
  <c r="Q1156" i="7" a="1"/>
  <c r="Q1156" i="7" s="1"/>
  <c r="R1156" i="7" a="1"/>
  <c r="R1156" i="7" s="1"/>
  <c r="S1156" i="7" a="1"/>
  <c r="S1156" i="7" s="1"/>
  <c r="D1156" i="7" a="1"/>
  <c r="D1156" i="7" s="1"/>
  <c r="E1156" i="7" a="1"/>
  <c r="E1156" i="7" s="1"/>
  <c r="F1156" i="7" a="1"/>
  <c r="F1156" i="7" s="1"/>
  <c r="G1156" i="7" a="1"/>
  <c r="G1156" i="7" s="1"/>
  <c r="H1156" i="7" a="1"/>
  <c r="H1156" i="7" s="1"/>
  <c r="I1156" i="7" a="1"/>
  <c r="I1156" i="7" s="1"/>
  <c r="J1156" i="7" a="1"/>
  <c r="J1156" i="7" s="1"/>
  <c r="K1156" i="7" a="1"/>
  <c r="K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L1142" i="7" a="1"/>
  <c r="L1142" i="7" s="1"/>
  <c r="M1142" i="7" a="1"/>
  <c r="M1142" i="7" s="1"/>
  <c r="N1142" i="7" a="1"/>
  <c r="N1142" i="7" s="1"/>
  <c r="O1142" i="7" a="1"/>
  <c r="O1142" i="7" s="1"/>
  <c r="P1142" i="7" a="1"/>
  <c r="P1142" i="7" s="1"/>
  <c r="Q1142" i="7" a="1"/>
  <c r="Q1142" i="7" s="1"/>
  <c r="R1142" i="7" a="1"/>
  <c r="R1142" i="7" s="1"/>
  <c r="S1142" i="7" a="1"/>
  <c r="S1142" i="7" s="1"/>
  <c r="D1142" i="7" a="1"/>
  <c r="D1142" i="7" s="1"/>
  <c r="E1142" i="7" a="1"/>
  <c r="E1142" i="7" s="1"/>
  <c r="F1142" i="7" a="1"/>
  <c r="F1142" i="7" s="1"/>
  <c r="G1142" i="7" a="1"/>
  <c r="G1142" i="7" s="1"/>
  <c r="H1142" i="7" a="1"/>
  <c r="H1142" i="7" s="1"/>
  <c r="I1142" i="7" a="1"/>
  <c r="I1142" i="7" s="1"/>
  <c r="J1142" i="7" a="1"/>
  <c r="J1142" i="7" s="1"/>
  <c r="K1142" i="7" a="1"/>
  <c r="K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O1140" i="7" a="1"/>
  <c r="O1140" i="7" s="1"/>
  <c r="P1140" i="7" a="1"/>
  <c r="P1140" i="7" s="1"/>
  <c r="Q1140" i="7" a="1"/>
  <c r="Q1140" i="7" s="1"/>
  <c r="R1140" i="7" a="1"/>
  <c r="R1140" i="7" s="1"/>
  <c r="S1140" i="7" a="1"/>
  <c r="S1140" i="7" s="1"/>
  <c r="D1140" i="7" a="1"/>
  <c r="D1140" i="7" s="1"/>
  <c r="E1140" i="7" a="1"/>
  <c r="E1140" i="7" s="1"/>
  <c r="F1140" i="7" a="1"/>
  <c r="F1140" i="7" s="1"/>
  <c r="G1140" i="7" a="1"/>
  <c r="G1140" i="7" s="1"/>
  <c r="H1140" i="7" a="1"/>
  <c r="H1140" i="7" s="1"/>
  <c r="I1140" i="7" a="1"/>
  <c r="I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M1128" i="7" a="1"/>
  <c r="M1128" i="7" s="1"/>
  <c r="M1127" i="7" a="1"/>
  <c r="M1127" i="7" s="1"/>
  <c r="S1127" i="7" a="1"/>
  <c r="S1127" i="7" s="1"/>
  <c r="B1126" i="7"/>
  <c r="J1126" i="2" a="1"/>
  <c r="J1126" i="2" s="1"/>
  <c r="B1125" i="7"/>
  <c r="J1125" i="2" a="1"/>
  <c r="J1125" i="2" s="1"/>
  <c r="B1124" i="7"/>
  <c r="G1123" i="7" a="1"/>
  <c r="G1123" i="7" s="1"/>
  <c r="I1123" i="7" a="1"/>
  <c r="I1123" i="7" s="1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G1111" i="7" a="1"/>
  <c r="G1111" i="7" s="1"/>
  <c r="H1111" i="7" a="1"/>
  <c r="H1111" i="7" s="1"/>
  <c r="J1111" i="7" a="1"/>
  <c r="J1111" i="7" s="1"/>
  <c r="K1111" i="7" a="1"/>
  <c r="K1111" i="7" s="1"/>
  <c r="L1111" i="7" a="1"/>
  <c r="L1111" i="7" s="1"/>
  <c r="M1111" i="7" a="1"/>
  <c r="M1111" i="7" s="1"/>
  <c r="N1111" i="7" a="1"/>
  <c r="N1111" i="7" s="1"/>
  <c r="O1111" i="7" a="1"/>
  <c r="O1111" i="7" s="1"/>
  <c r="P1111" i="7" a="1"/>
  <c r="P1111" i="7" s="1"/>
  <c r="S1111" i="7" a="1"/>
  <c r="S1111" i="7" s="1"/>
  <c r="D1111" i="7" a="1"/>
  <c r="D1111" i="7" s="1"/>
  <c r="E1111" i="7" a="1"/>
  <c r="E1111" i="7" s="1"/>
  <c r="F1111" i="7" a="1"/>
  <c r="F1111" i="7" s="1"/>
  <c r="I1111" i="7" a="1"/>
  <c r="I1111" i="7" s="1"/>
  <c r="Q1111" i="7" a="1"/>
  <c r="Q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H1097" i="7" a="1"/>
  <c r="H1097" i="7" s="1"/>
  <c r="O1097" i="7" a="1"/>
  <c r="O1097" i="7" s="1"/>
  <c r="E1097" i="7" a="1"/>
  <c r="E1097" i="7" s="1"/>
  <c r="G1096" i="7" a="1"/>
  <c r="G1096" i="7" s="1"/>
  <c r="H1096" i="7" a="1"/>
  <c r="H1096" i="7" s="1"/>
  <c r="I1096" i="7" a="1"/>
  <c r="I1096" i="7" s="1"/>
  <c r="J1096" i="7" a="1"/>
  <c r="J1096" i="7" s="1"/>
  <c r="K1096" i="7" a="1"/>
  <c r="K1096" i="7" s="1"/>
  <c r="L1096" i="7" a="1"/>
  <c r="L1096" i="7" s="1"/>
  <c r="M1096" i="7" a="1"/>
  <c r="M1096" i="7" s="1"/>
  <c r="N1096" i="7" a="1"/>
  <c r="N1096" i="7" s="1"/>
  <c r="O1096" i="7" a="1"/>
  <c r="O1096" i="7" s="1"/>
  <c r="P1096" i="7" a="1"/>
  <c r="P1096" i="7" s="1"/>
  <c r="Q1096" i="7" a="1"/>
  <c r="Q1096" i="7" s="1"/>
  <c r="S1096" i="7" a="1"/>
  <c r="S1096" i="7" s="1"/>
  <c r="D1096" i="7" a="1"/>
  <c r="D1096" i="7" s="1"/>
  <c r="E1096" i="7" a="1"/>
  <c r="E1096" i="7" s="1"/>
  <c r="F1096" i="7" a="1"/>
  <c r="F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G1082" i="7" a="1"/>
  <c r="G1082" i="7" s="1"/>
  <c r="H1082" i="7" a="1"/>
  <c r="H1082" i="7" s="1"/>
  <c r="I1082" i="7" a="1"/>
  <c r="I1082" i="7" s="1"/>
  <c r="J1082" i="7" a="1"/>
  <c r="J1082" i="7" s="1"/>
  <c r="K1082" i="7" a="1"/>
  <c r="K1082" i="7" s="1"/>
  <c r="L1082" i="7" a="1"/>
  <c r="L1082" i="7" s="1"/>
  <c r="M1082" i="7" a="1"/>
  <c r="M1082" i="7" s="1"/>
  <c r="N1082" i="7" a="1"/>
  <c r="N1082" i="7" s="1"/>
  <c r="O1082" i="7" a="1"/>
  <c r="O1082" i="7" s="1"/>
  <c r="P1082" i="7" a="1"/>
  <c r="P1082" i="7" s="1"/>
  <c r="Q1082" i="7" a="1"/>
  <c r="Q1082" i="7" s="1"/>
  <c r="S1082" i="7" a="1"/>
  <c r="S1082" i="7" s="1"/>
  <c r="D1082" i="7" a="1"/>
  <c r="D1082" i="7" s="1"/>
  <c r="E1082" i="7" a="1"/>
  <c r="E1082" i="7" s="1"/>
  <c r="F1082" i="7" a="1"/>
  <c r="F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I1078" i="7" a="1"/>
  <c r="I1078" i="7" s="1"/>
  <c r="K1078" i="7" a="1"/>
  <c r="K1078" i="7" s="1"/>
  <c r="N1078" i="7" a="1"/>
  <c r="N1078" i="7" s="1"/>
  <c r="P1078" i="7" a="1"/>
  <c r="P1078" i="7" s="1"/>
  <c r="S1078" i="7" a="1"/>
  <c r="S1078" i="7" s="1"/>
  <c r="F1078" i="7" a="1"/>
  <c r="F1078" i="7" s="1"/>
  <c r="G1077" i="7" a="1"/>
  <c r="G1077" i="7" s="1"/>
  <c r="O1077" i="7" a="1"/>
  <c r="O1077" i="7" s="1"/>
  <c r="H3100" i="1"/>
  <c r="M3100" i="1" s="1"/>
  <c r="B1076" i="7"/>
  <c r="G1075" i="7" a="1"/>
  <c r="G1075" i="7" s="1"/>
  <c r="J1075" i="7" a="1"/>
  <c r="J1075" i="7" s="1"/>
  <c r="L1075" i="7" a="1"/>
  <c r="L1075" i="7" s="1"/>
  <c r="Q1075" i="7" a="1"/>
  <c r="Q1075" i="7" s="1"/>
  <c r="E1075" i="7" a="1"/>
  <c r="E1075" i="7" s="1"/>
  <c r="G1074" i="7" a="1"/>
  <c r="G1074" i="7" s="1"/>
  <c r="H1074" i="7" a="1"/>
  <c r="H1074" i="7" s="1"/>
  <c r="I1074" i="7" a="1"/>
  <c r="I1074" i="7" s="1"/>
  <c r="L1074" i="7" a="1"/>
  <c r="L1074" i="7" s="1"/>
  <c r="M1074" i="7" a="1"/>
  <c r="M1074" i="7" s="1"/>
  <c r="N1074" i="7" a="1"/>
  <c r="N1074" i="7" s="1"/>
  <c r="O1074" i="7" a="1"/>
  <c r="O1074" i="7" s="1"/>
  <c r="P1074" i="7" a="1"/>
  <c r="P1074" i="7" s="1"/>
  <c r="Q1074" i="7" a="1"/>
  <c r="Q1074" i="7" s="1"/>
  <c r="S1074" i="7" a="1"/>
  <c r="S1074" i="7" s="1"/>
  <c r="D1074" i="7" a="1"/>
  <c r="D1074" i="7" s="1"/>
  <c r="E1074" i="7" a="1"/>
  <c r="E1074" i="7" s="1"/>
  <c r="F1074" i="7" a="1"/>
  <c r="F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I1065" i="7" a="1"/>
  <c r="I1065" i="7" s="1"/>
  <c r="K1065" i="7" a="1"/>
  <c r="K1065" i="7" s="1"/>
  <c r="M1065" i="7" a="1"/>
  <c r="M1065" i="7" s="1"/>
  <c r="O1065" i="7" a="1"/>
  <c r="O1065" i="7" s="1"/>
  <c r="Q1065" i="7" a="1"/>
  <c r="Q1065" i="7" s="1"/>
  <c r="D1065" i="7" a="1"/>
  <c r="D1065" i="7" s="1"/>
  <c r="E1065" i="7" a="1"/>
  <c r="E1065" i="7" s="1"/>
  <c r="F1065" i="7" a="1"/>
  <c r="F1065" i="7" s="1"/>
  <c r="R1065" i="7" a="1"/>
  <c r="R1065" i="7" s="1"/>
  <c r="J1065" i="2" a="1"/>
  <c r="J1065" i="2" s="1"/>
  <c r="B1064" i="7"/>
  <c r="J1064" i="2" a="1"/>
  <c r="J1064" i="2" s="1"/>
  <c r="B1063" i="7"/>
  <c r="G1062" i="7" a="1"/>
  <c r="G1062" i="7" s="1"/>
  <c r="H1062" i="7" a="1"/>
  <c r="H1062" i="7" s="1"/>
  <c r="I1062" i="7" a="1"/>
  <c r="I1062" i="7" s="1"/>
  <c r="J1062" i="7" a="1"/>
  <c r="J1062" i="7" s="1"/>
  <c r="K1062" i="7" a="1"/>
  <c r="K1062" i="7" s="1"/>
  <c r="L1062" i="7" a="1"/>
  <c r="L1062" i="7" s="1"/>
  <c r="M1062" i="7" a="1"/>
  <c r="M1062" i="7" s="1"/>
  <c r="N1062" i="7" a="1"/>
  <c r="N1062" i="7" s="1"/>
  <c r="O1062" i="7" a="1"/>
  <c r="O1062" i="7" s="1"/>
  <c r="P1062" i="7" a="1"/>
  <c r="P1062" i="7" s="1"/>
  <c r="Q1062" i="7" a="1"/>
  <c r="Q1062" i="7" s="1"/>
  <c r="S1062" i="7" a="1"/>
  <c r="S1062" i="7" s="1"/>
  <c r="D1062" i="7" a="1"/>
  <c r="D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H1048" i="7" a="1"/>
  <c r="H1048" i="7" s="1"/>
  <c r="I1048" i="7" a="1"/>
  <c r="I1048" i="7" s="1"/>
  <c r="J1048" i="7" a="1"/>
  <c r="J1048" i="7" s="1"/>
  <c r="K1048" i="7" a="1"/>
  <c r="K1048" i="7" s="1"/>
  <c r="L1048" i="7" a="1"/>
  <c r="L1048" i="7" s="1"/>
  <c r="M1048" i="7" a="1"/>
  <c r="M1048" i="7" s="1"/>
  <c r="N1048" i="7" a="1"/>
  <c r="N1048" i="7" s="1"/>
  <c r="O1048" i="7" a="1"/>
  <c r="O1048" i="7" s="1"/>
  <c r="P1048" i="7" a="1"/>
  <c r="P1048" i="7" s="1"/>
  <c r="Q1048" i="7" a="1"/>
  <c r="Q1048" i="7" s="1"/>
  <c r="S1048" i="7" a="1"/>
  <c r="S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J1042" i="7" a="1"/>
  <c r="J1042" i="7" s="1"/>
  <c r="K1042" i="7" a="1"/>
  <c r="K1042" i="7" s="1"/>
  <c r="L1042" i="7" a="1"/>
  <c r="L1042" i="7" s="1"/>
  <c r="M1042" i="7" a="1"/>
  <c r="M1042" i="7" s="1"/>
  <c r="N1042" i="7" a="1"/>
  <c r="N1042" i="7" s="1"/>
  <c r="O1042" i="7" a="1"/>
  <c r="O1042" i="7" s="1"/>
  <c r="P1042" i="7" a="1"/>
  <c r="P1042" i="7" s="1"/>
  <c r="Q1042" i="7" a="1"/>
  <c r="Q1042" i="7" s="1"/>
  <c r="R1042" i="7" a="1"/>
  <c r="R1042" i="7" s="1"/>
  <c r="S1042" i="7" a="1"/>
  <c r="S1042" i="7" s="1"/>
  <c r="D1042" i="7" a="1"/>
  <c r="D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F1035" i="7" a="1"/>
  <c r="F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H1030" i="7" a="1"/>
  <c r="H1030" i="7" s="1"/>
  <c r="J1030" i="7" a="1"/>
  <c r="J1030" i="7" s="1"/>
  <c r="L1030" i="7" a="1"/>
  <c r="L1030" i="7" s="1"/>
  <c r="N1030" i="7" a="1"/>
  <c r="N1030" i="7" s="1"/>
  <c r="P1030" i="7" a="1"/>
  <c r="P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S1008" i="7" a="1"/>
  <c r="S1008" i="7" s="1"/>
  <c r="D1008" i="7" a="1"/>
  <c r="D1008" i="7" s="1"/>
  <c r="F1008" i="7" a="1"/>
  <c r="F1008" i="7" s="1"/>
  <c r="H1008" i="7" a="1"/>
  <c r="H1008" i="7" s="1"/>
  <c r="K1008" i="7" a="1"/>
  <c r="K1008" i="7" s="1"/>
  <c r="M1008" i="7" a="1"/>
  <c r="M1008" i="7" s="1"/>
  <c r="Q1008" i="7" a="1"/>
  <c r="Q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F1004" i="7" a="1"/>
  <c r="F1004" i="7" s="1"/>
  <c r="G1004" i="7" a="1"/>
  <c r="G1004" i="7" s="1"/>
  <c r="H1004" i="7" a="1"/>
  <c r="H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F1075" i="7" l="1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<sst xmlns="http://schemas.openxmlformats.org/spreadsheetml/2006/main" count="40025" uniqueCount="5491">
  <si>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</si>
  <si>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</si>
  <si>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</si>
  <si>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</si>
  <si>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</si>
  <si>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</si>
  <si>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</si>
  <si>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</si>
  <si>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</si>
  <si>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</si>
  <si>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</si>
  <si>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</si>
  <si>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</si>
  <si>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</si>
  <si>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</si>
  <si>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</si>
  <si>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</si>
  <si>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</si>
  <si>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</si>
  <si>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</si>
  <si>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</si>
  <si>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</si>
  <si>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</si>
  <si>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</si>
  <si>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</si>
  <si>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</si>
  <si>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</si>
  <si>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</si>
  <si>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</si>
  <si>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</si>
  <si>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</si>
  <si>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</si>
  <si>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</si>
  <si>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</si>
  <si>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</si>
  <si>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</si>
  <si>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</si>
  <si>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</si>
  <si>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</si>
  <si>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</si>
  <si>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</si>
  <si>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</si>
  <si>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</si>
  <si>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</si>
  <si>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</si>
  <si>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</si>
  <si>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</si>
  <si>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</si>
  <si>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</si>
  <si>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</si>
  <si>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</si>
  <si>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</si>
  <si>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</si>
  <si>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</si>
  <si>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</si>
  <si>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</si>
  <si>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</si>
  <si>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</si>
  <si>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</si>
  <si>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</si>
  <si>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</si>
  <si>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</si>
  <si>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</si>
  <si>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</si>
  <si>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</si>
  <si>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</si>
  <si>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</si>
  <si>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</si>
  <si>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</si>
  <si>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</si>
  <si>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</si>
  <si>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</si>
  <si>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</si>
  <si>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</si>
  <si>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</si>
  <si>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</si>
  <si>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</si>
  <si>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</si>
  <si>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</si>
  <si>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</si>
  <si>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</si>
  <si>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</si>
  <si>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</si>
  <si>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</si>
  <si>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</si>
  <si>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</si>
  <si>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</si>
  <si>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</si>
  <si>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</si>
  <si>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</si>
  <si>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</si>
  <si>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</si>
  <si>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</si>
  <si>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</si>
  <si>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</si>
  <si>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</si>
  <si>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</si>
  <si>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</si>
  <si>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</si>
  <si>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</si>
  <si>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</si>
  <si>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</si>
  <si>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</si>
  <si>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</si>
  <si>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</si>
  <si>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</si>
  <si>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</si>
  <si>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</si>
  <si>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</si>
  <si>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</si>
  <si>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</si>
  <si>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</si>
  <si>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</si>
  <si>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</si>
  <si>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</si>
  <si>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</si>
  <si>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</si>
  <si>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</si>
  <si>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</si>
  <si>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</si>
  <si>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</si>
  <si>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</si>
  <si>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</si>
  <si>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</si>
  <si>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</si>
  <si>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</si>
  <si>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</si>
  <si>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</si>
  <si>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</si>
  <si>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</si>
  <si>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</si>
  <si>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</si>
  <si>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</si>
  <si>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</si>
  <si>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</si>
  <si>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</si>
  <si>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</si>
  <si>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</si>
  <si>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</si>
  <si>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</si>
  <si>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</si>
  <si>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</si>
  <si>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</si>
  <si>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</si>
  <si>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</si>
  <si>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</si>
  <si>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</si>
  <si>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</si>
  <si>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</si>
  <si>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</si>
  <si>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</si>
  <si>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</si>
  <si>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</si>
  <si>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</si>
  <si>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</si>
  <si>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</si>
  <si>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</si>
  <si>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</si>
  <si>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</si>
  <si>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</si>
  <si>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</si>
  <si>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</si>
  <si>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</si>
  <si>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</si>
  <si>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</si>
  <si>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</si>
  <si>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</si>
  <si>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</si>
  <si>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</si>
  <si>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</si>
  <si>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</si>
  <si>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</si>
  <si>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</si>
  <si>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</si>
  <si>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</si>
  <si>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</si>
  <si>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</si>
  <si>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</si>
  <si>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</si>
  <si>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</si>
  <si>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</si>
  <si>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</si>
  <si>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</si>
  <si>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</si>
  <si>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</si>
  <si>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</si>
  <si>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</si>
  <si>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</si>
  <si>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</si>
  <si>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</si>
  <si>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</si>
  <si>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</si>
  <si>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</si>
  <si>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</si>
  <si>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</si>
  <si>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</si>
  <si>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</si>
  <si>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</si>
  <si>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</si>
  <si>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</si>
  <si>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</si>
  <si>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</si>
  <si>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</si>
  <si>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</si>
  <si>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</si>
  <si>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</si>
  <si>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</si>
  <si>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</si>
  <si>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</si>
  <si>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</si>
  <si>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</si>
  <si>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</si>
  <si>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</si>
  <si>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</si>
  <si>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</si>
  <si>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</si>
  <si>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</si>
  <si>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</si>
  <si>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</si>
  <si>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</si>
  <si>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</si>
  <si>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</si>
  <si>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</si>
  <si>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</si>
  <si>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</si>
  <si>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</si>
  <si>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</si>
  <si>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</si>
  <si>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</si>
  <si>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</si>
  <si>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</si>
  <si>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</si>
  <si>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</si>
  <si>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</si>
  <si>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</si>
  <si>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</si>
  <si>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</si>
  <si>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</si>
  <si>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</si>
  <si>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</si>
  <si>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</si>
  <si>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</si>
  <si>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</si>
  <si>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</si>
  <si>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</si>
  <si>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</si>
  <si>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</si>
  <si>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</si>
  <si>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</si>
  <si>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</si>
  <si>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</si>
  <si>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</si>
  <si>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</si>
  <si>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</si>
  <si>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</si>
  <si>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</si>
  <si>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</si>
  <si>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</si>
  <si>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</si>
  <si>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</si>
  <si>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</si>
  <si>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</si>
  <si>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</si>
  <si>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</si>
  <si>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</si>
  <si>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</si>
  <si>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</si>
  <si>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</si>
  <si>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</si>
  <si>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</si>
  <si>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</si>
  <si>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</si>
  <si>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</si>
  <si>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</si>
  <si>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</si>
  <si>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</si>
  <si>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</si>
  <si>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</si>
  <si>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</si>
  <si>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</si>
  <si>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</si>
  <si>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</si>
  <si>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</si>
  <si>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</si>
  <si>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</si>
  <si>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</si>
  <si>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</si>
  <si>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</si>
  <si>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</si>
  <si>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</si>
  <si>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</si>
  <si>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</si>
  <si>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</si>
  <si>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</si>
  <si>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</si>
  <si>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</si>
  <si>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</si>
  <si>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</si>
  <si>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</si>
  <si>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</si>
  <si>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</si>
  <si>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</si>
  <si>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</si>
  <si>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</si>
  <si>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</si>
  <si>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</si>
  <si>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</si>
  <si>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</si>
  <si>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</si>
  <si>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</si>
  <si>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</si>
  <si>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</si>
  <si>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</si>
  <si>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</si>
  <si>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</si>
  <si>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</si>
  <si>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</si>
  <si>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</si>
  <si>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</si>
  <si>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</si>
  <si>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</si>
  <si>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</si>
  <si>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</si>
  <si>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</si>
  <si>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</si>
  <si>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</si>
  <si>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</si>
  <si>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</si>
  <si>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</si>
  <si>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</si>
  <si>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</si>
  <si>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</si>
  <si>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</si>
  <si>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</si>
  <si>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</si>
  <si>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</si>
  <si>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</si>
  <si>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</si>
  <si>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</si>
  <si>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</si>
  <si>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</si>
  <si>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</si>
  <si>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</si>
  <si>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</si>
  <si>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</si>
  <si>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</si>
  <si>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</si>
  <si>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</si>
  <si>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</si>
  <si>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</si>
  <si>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</si>
  <si>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</si>
  <si>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</si>
  <si>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</si>
  <si>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</si>
  <si>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</si>
  <si>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</si>
  <si>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</si>
  <si>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</si>
  <si>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</si>
  <si>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</si>
  <si>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</si>
  <si>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</si>
  <si>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</si>
  <si>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</si>
  <si>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</si>
  <si>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</si>
  <si>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</si>
  <si>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</si>
  <si>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</si>
  <si>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</si>
  <si>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</si>
  <si>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</si>
  <si>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</si>
  <si>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</si>
  <si>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</si>
  <si>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</si>
  <si>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</si>
  <si>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</si>
  <si>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</si>
  <si>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</si>
  <si>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</si>
  <si>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</si>
  <si>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</si>
  <si>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</si>
  <si>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</si>
  <si>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</si>
  <si>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</si>
  <si>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</si>
  <si>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</si>
  <si>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</si>
  <si>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</si>
  <si>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</si>
  <si>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</si>
  <si>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</si>
  <si>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</si>
  <si>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</si>
  <si>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</si>
  <si>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</si>
  <si>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</si>
  <si>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</si>
  <si>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</si>
  <si>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</si>
  <si>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</si>
  <si>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</si>
  <si>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</si>
  <si>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</si>
  <si>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</si>
  <si>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</si>
  <si>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</si>
  <si>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</si>
  <si>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</si>
  <si>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</si>
  <si>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</si>
  <si>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</si>
  <si>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</si>
  <si>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</si>
  <si>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</si>
  <si>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</si>
  <si>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</si>
  <si>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</si>
  <si>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</si>
  <si>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</si>
  <si>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</si>
  <si>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</si>
  <si>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</si>
  <si>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</si>
  <si>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</si>
  <si>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</si>
  <si>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</si>
  <si>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</si>
  <si>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</si>
  <si>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</si>
  <si>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</si>
  <si>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</si>
  <si>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</si>
  <si>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</si>
  <si>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</si>
  <si>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</si>
  <si>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</si>
  <si>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</si>
  <si>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</si>
  <si>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</si>
  <si>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</si>
  <si>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</si>
  <si>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</si>
  <si>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</si>
  <si>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</si>
  <si>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</si>
  <si>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</si>
  <si>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</si>
  <si>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</si>
  <si>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</si>
  <si>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</si>
  <si>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</si>
  <si>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</si>
  <si>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</si>
  <si>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</si>
  <si>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</si>
  <si>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</si>
  <si>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</si>
  <si>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</si>
  <si>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</si>
  <si>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</si>
  <si>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</si>
  <si>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</si>
  <si>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</si>
  <si>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</si>
  <si>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</si>
  <si>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</si>
  <si>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</si>
  <si>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</si>
  <si>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</si>
  <si>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</si>
  <si>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</si>
  <si>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</si>
  <si>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</si>
  <si>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</si>
  <si>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</si>
  <si>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</si>
  <si>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</si>
  <si>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</si>
  <si>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</si>
  <si>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</si>
  <si>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</si>
  <si>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</si>
  <si>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</si>
  <si>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</si>
  <si>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</si>
  <si>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</si>
  <si>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</si>
  <si>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</si>
  <si>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</si>
  <si>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</si>
  <si>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</si>
  <si>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</si>
  <si>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</si>
  <si>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</si>
  <si>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</si>
  <si>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</si>
  <si>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</si>
  <si>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</si>
  <si>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</si>
  <si>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</si>
  <si>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</si>
  <si>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</si>
  <si>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</si>
  <si>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</si>
  <si>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</si>
  <si>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</si>
  <si>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</si>
  <si>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</si>
  <si>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</si>
  <si>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</si>
  <si>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</si>
  <si>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</si>
  <si>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</si>
  <si>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</si>
  <si>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</si>
  <si>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</si>
  <si>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</si>
  <si>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</si>
  <si>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</si>
  <si>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</si>
  <si>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</si>
  <si>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</si>
  <si>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</si>
  <si>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</si>
  <si>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</si>
  <si>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</si>
  <si>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</si>
  <si>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</si>
  <si>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</si>
  <si>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</si>
  <si>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</si>
  <si>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</si>
  <si>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</si>
  <si>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</si>
  <si>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</si>
  <si>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</si>
  <si>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</si>
  <si>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</si>
  <si>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</si>
  <si>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</si>
  <si>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</si>
  <si>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</si>
  <si>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</si>
  <si>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</si>
  <si>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</si>
  <si>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</si>
  <si>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</si>
  <si>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</si>
  <si>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</si>
  <si>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</si>
  <si>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</si>
  <si>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</si>
  <si>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</si>
  <si>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</si>
  <si>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</si>
  <si>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</si>
  <si>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</si>
  <si>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</si>
  <si>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</si>
  <si>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</si>
  <si>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</si>
  <si>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</si>
  <si>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</si>
  <si>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</si>
  <si>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</si>
  <si>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</si>
  <si>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</si>
  <si>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</si>
  <si>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</si>
  <si>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</si>
  <si>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</si>
  <si>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</si>
  <si>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</si>
  <si>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</si>
  <si>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</si>
  <si>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</si>
  <si>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</si>
  <si>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</si>
  <si>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</si>
  <si>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</si>
  <si>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</si>
  <si>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</si>
  <si>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</si>
  <si>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</si>
  <si>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</si>
  <si>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</si>
  <si>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</si>
  <si>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</si>
  <si>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</si>
  <si>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</si>
  <si>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</si>
  <si>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</si>
  <si>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</si>
  <si>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</si>
  <si>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</si>
  <si>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</si>
  <si>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</si>
  <si>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</si>
  <si>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</si>
  <si>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</si>
  <si>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</si>
  <si>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</si>
  <si>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</si>
  <si>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</si>
  <si>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</si>
  <si>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</si>
  <si>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</si>
  <si>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</si>
  <si>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</si>
  <si>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</si>
  <si>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</si>
  <si>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</si>
  <si>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</si>
  <si>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</si>
  <si>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</si>
  <si>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</si>
  <si>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</si>
  <si>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</si>
  <si>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</si>
  <si>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</si>
  <si>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</si>
  <si>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</si>
  <si>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</si>
  <si>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</si>
  <si>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</si>
  <si>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</si>
  <si>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</si>
  <si>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</si>
  <si>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</si>
  <si>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</si>
  <si>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</si>
  <si>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</si>
  <si>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</si>
  <si>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</si>
  <si>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</si>
  <si>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</si>
  <si>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</si>
  <si>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</si>
  <si>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</si>
  <si>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</si>
  <si>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</si>
  <si>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</si>
  <si>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</si>
  <si>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</si>
  <si>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</si>
  <si>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</si>
  <si>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</si>
  <si>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</si>
  <si>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</si>
  <si>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</si>
  <si>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</si>
  <si>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</si>
  <si>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</si>
  <si>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</si>
  <si>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</si>
  <si>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</si>
  <si>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</si>
  <si>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</si>
  <si>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</si>
  <si>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</si>
  <si>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</si>
  <si>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</si>
  <si>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</si>
  <si>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</si>
  <si>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</si>
  <si>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</si>
  <si>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</si>
  <si>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</si>
  <si>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</si>
  <si>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</si>
  <si>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</si>
  <si>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</si>
  <si>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</si>
  <si>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</si>
  <si>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</si>
  <si>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</si>
  <si>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</si>
  <si>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</si>
  <si>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</si>
  <si>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</si>
  <si>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</si>
  <si>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</si>
  <si>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</si>
  <si>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</si>
  <si>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</si>
  <si>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</si>
  <si>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</si>
  <si>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</si>
  <si>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</si>
  <si>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</si>
  <si>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</si>
  <si>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</si>
  <si>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</si>
  <si>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</si>
  <si>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</si>
  <si>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</si>
  <si>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</si>
  <si>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</si>
  <si>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</si>
  <si>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</si>
  <si>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</si>
  <si>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</si>
  <si>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</si>
  <si>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</si>
  <si>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</si>
  <si>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</si>
  <si>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</si>
  <si>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</si>
  <si>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</si>
  <si>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</si>
  <si>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</si>
  <si>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</si>
  <si>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</si>
  <si>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</si>
  <si>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</si>
  <si>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</si>
  <si>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</si>
  <si>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</si>
  <si>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</si>
  <si>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</si>
  <si>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</si>
  <si>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</si>
  <si>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</si>
  <si>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</si>
  <si>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</si>
  <si>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</si>
  <si>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</si>
  <si>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</si>
  <si>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</si>
  <si>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</si>
  <si>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</si>
  <si>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</si>
  <si>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</si>
  <si>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</si>
  <si>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</si>
  <si>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</si>
  <si>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</si>
  <si>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</si>
  <si>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</si>
  <si>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</si>
  <si>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</si>
  <si>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</si>
  <si>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</si>
  <si>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</si>
  <si>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</si>
  <si>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</si>
  <si>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</si>
  <si>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</si>
  <si>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</si>
  <si>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</si>
  <si>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</si>
  <si>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</si>
  <si>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</si>
  <si>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</si>
  <si>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</si>
  <si>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</si>
  <si>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</si>
  <si>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</si>
  <si>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</si>
  <si>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</si>
  <si>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</si>
  <si>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</si>
  <si>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</si>
  <si>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</si>
  <si>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</si>
  <si>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</si>
  <si>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</si>
  <si>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</si>
  <si>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</si>
  <si>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</si>
  <si>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</si>
  <si>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</si>
  <si>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</si>
  <si>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</si>
  <si>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</si>
  <si>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</si>
  <si>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</si>
  <si>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</si>
  <si>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</si>
  <si>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</si>
  <si>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</si>
  <si>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</si>
  <si>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</si>
  <si>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</si>
  <si>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</si>
  <si>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</si>
  <si>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</si>
  <si>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</si>
  <si>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</si>
  <si>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</si>
  <si>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</si>
  <si>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</si>
  <si>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</si>
  <si>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</si>
  <si>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</si>
  <si>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</si>
  <si>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</si>
  <si>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</si>
  <si>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</si>
  <si>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</si>
  <si>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</si>
  <si>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</si>
  <si>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</si>
  <si>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</si>
  <si>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</si>
  <si>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</si>
  <si>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</si>
  <si>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</si>
  <si>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</si>
  <si>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</si>
  <si>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</si>
  <si>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</si>
  <si>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</si>
  <si>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</si>
  <si>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</si>
  <si>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</si>
  <si>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</si>
  <si>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</si>
  <si>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</si>
  <si>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</si>
  <si>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</si>
  <si>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</si>
  <si>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</si>
  <si>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</si>
  <si>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</si>
  <si>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</si>
  <si>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</si>
  <si>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</si>
  <si>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</si>
  <si>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</si>
  <si>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</si>
  <si>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</si>
  <si>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</si>
  <si>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</si>
  <si>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</si>
  <si>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</si>
  <si>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</si>
  <si>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</si>
  <si>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</si>
  <si>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</si>
  <si>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</si>
  <si>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</si>
  <si>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</si>
  <si>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</si>
  <si>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</si>
  <si>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</si>
  <si>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</si>
  <si>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</si>
  <si>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</si>
  <si>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</si>
  <si>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</si>
  <si>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</si>
  <si>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</si>
  <si>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</si>
  <si>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</si>
  <si>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</si>
  <si>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</si>
  <si>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</si>
  <si>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</si>
  <si>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</si>
  <si>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</si>
  <si>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</si>
  <si>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</si>
  <si>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</si>
  <si>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</si>
  <si>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</si>
  <si>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</si>
  <si>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</si>
  <si>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</si>
  <si>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</si>
  <si>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</si>
  <si>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</si>
  <si>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</si>
  <si>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</si>
  <si>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</si>
  <si>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</si>
  <si>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</si>
  <si>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</si>
  <si>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</si>
  <si>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</si>
  <si>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</si>
  <si>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</si>
  <si>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</si>
  <si>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</si>
  <si>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</si>
  <si>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</si>
  <si>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</si>
  <si>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</si>
  <si>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</si>
  <si>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</si>
  <si>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</si>
  <si>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</si>
  <si>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</si>
  <si>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</si>
  <si>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</si>
  <si>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</si>
  <si>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</si>
  <si>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</si>
  <si>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</si>
  <si>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</si>
  <si>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</si>
  <si>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</si>
  <si>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</si>
  <si>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</si>
  <si>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</si>
  <si>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</si>
  <si>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</si>
  <si>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</si>
  <si>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</si>
  <si>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</si>
  <si>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</si>
  <si>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</si>
  <si>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</si>
  <si>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</si>
  <si>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</si>
  <si>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</si>
  <si>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</si>
  <si>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</si>
  <si>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</si>
  <si>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</si>
  <si>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</si>
  <si>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</si>
  <si>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</si>
  <si>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</si>
  <si>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</si>
  <si>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</si>
  <si>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</si>
  <si>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</si>
  <si>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</si>
  <si>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</si>
  <si>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</si>
  <si>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</si>
  <si>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</si>
  <si>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</si>
  <si>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</si>
  <si>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</si>
  <si>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</si>
  <si>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</si>
  <si>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</si>
  <si>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</si>
  <si>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</si>
  <si>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</si>
  <si>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</si>
  <si>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</si>
  <si>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</si>
  <si>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</si>
  <si>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</si>
  <si>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</si>
  <si>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</si>
  <si>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</si>
  <si>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</si>
  <si>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</si>
  <si>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</si>
  <si>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</si>
  <si>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</si>
  <si>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</si>
  <si>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</si>
  <si>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</si>
  <si>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</si>
  <si>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</si>
  <si>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</si>
  <si>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</si>
  <si>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</si>
  <si>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</si>
  <si>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</si>
  <si>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</si>
  <si>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</si>
  <si>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</si>
  <si>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</si>
  <si>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</si>
  <si>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</si>
  <si>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</si>
  <si>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</si>
  <si>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</si>
  <si>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</si>
  <si>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</si>
  <si>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</si>
  <si>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</si>
  <si>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</si>
  <si>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</si>
  <si>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</si>
  <si>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</si>
  <si>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</si>
  <si>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</si>
  <si>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</si>
  <si>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</si>
  <si>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</si>
  <si>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</si>
  <si>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</si>
  <si>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</si>
  <si>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</si>
  <si>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</si>
  <si>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</si>
  <si>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</si>
  <si>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</si>
  <si>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</si>
  <si>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</si>
  <si>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</si>
  <si>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</si>
  <si>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</si>
  <si>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</si>
  <si>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</si>
  <si>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</si>
  <si>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</si>
  <si>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</si>
  <si>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</si>
  <si>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</si>
  <si>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</si>
  <si>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</si>
  <si>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</si>
  <si>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</si>
  <si>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</si>
  <si>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</si>
  <si>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</si>
  <si>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</si>
  <si>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</si>
  <si>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</si>
  <si>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</si>
  <si>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</si>
  <si>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</si>
  <si>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</si>
  <si>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</si>
  <si>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</si>
  <si>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</si>
  <si>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</si>
  <si>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</si>
  <si>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</si>
  <si>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</si>
  <si>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</si>
  <si>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</si>
  <si>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</si>
  <si>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</si>
  <si>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</si>
  <si>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</si>
  <si>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</si>
  <si>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</si>
  <si>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</si>
  <si>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</si>
  <si>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</si>
  <si>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</si>
  <si>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</si>
  <si>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</si>
  <si>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</si>
  <si>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</si>
  <si>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</si>
  <si>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</si>
  <si>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</si>
  <si>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</si>
  <si>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</si>
  <si>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</si>
  <si>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</si>
  <si>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</si>
  <si>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</si>
  <si>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</si>
  <si>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</si>
  <si>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</si>
  <si>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</si>
  <si>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</si>
  <si>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</si>
  <si>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</si>
  <si>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</si>
  <si>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</si>
  <si>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</si>
  <si>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</si>
  <si>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</si>
  <si>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</si>
  <si>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</si>
  <si>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</si>
  <si>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</si>
  <si>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</si>
  <si>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</si>
  <si>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</si>
  <si>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</si>
  <si>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</si>
  <si>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</si>
  <si>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</si>
  <si>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</si>
  <si>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</si>
  <si>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</si>
  <si>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</si>
  <si>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</si>
  <si>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</si>
  <si>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</si>
  <si>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</si>
  <si>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</si>
  <si>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</si>
  <si>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</si>
  <si>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</si>
  <si>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</si>
  <si>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</si>
  <si>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</si>
  <si>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</si>
  <si>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</si>
  <si>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</si>
  <si>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</si>
  <si>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</si>
  <si>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</si>
  <si>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</si>
  <si>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</si>
  <si>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</si>
  <si>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</si>
  <si>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</si>
  <si>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</si>
  <si>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</si>
  <si>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</si>
  <si>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</si>
  <si>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</si>
  <si>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</si>
  <si>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</si>
  <si>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</si>
  <si>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</si>
  <si>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</si>
  <si>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</si>
  <si>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</si>
  <si>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</si>
  <si>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</si>
  <si>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</si>
  <si>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</si>
  <si>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</si>
  <si>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</si>
  <si>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</si>
  <si>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</si>
  <si>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</si>
  <si>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</si>
  <si>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</si>
  <si>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</si>
  <si>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</si>
  <si>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</si>
  <si>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</si>
  <si>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</si>
  <si>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</si>
  <si>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</si>
  <si>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</si>
  <si>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</si>
  <si>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</si>
  <si>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</si>
  <si>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</si>
  <si>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</si>
  <si>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</si>
  <si>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</si>
  <si>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</si>
  <si>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</si>
  <si>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</si>
  <si>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</si>
  <si>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</si>
  <si>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</si>
  <si>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</si>
  <si>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</si>
  <si>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</si>
  <si>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</si>
  <si>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</si>
  <si>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</si>
  <si>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</si>
  <si>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</si>
  <si>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</si>
  <si>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</si>
  <si>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</si>
  <si>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</si>
  <si>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</si>
  <si>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</si>
  <si>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</si>
  <si>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</si>
  <si>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</si>
  <si>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</si>
  <si>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</si>
  <si>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</si>
  <si>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</si>
  <si>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</si>
  <si>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</si>
  <si>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</si>
  <si>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</si>
  <si>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</si>
  <si>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</si>
  <si>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</si>
  <si>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</si>
  <si>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</si>
  <si>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</si>
  <si>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</si>
  <si>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</si>
  <si>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</si>
  <si>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</si>
  <si>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</si>
  <si>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</si>
  <si>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</si>
  <si>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</si>
  <si>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</si>
  <si>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</si>
  <si>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</si>
  <si>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</si>
  <si>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</si>
  <si>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</si>
  <si>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</si>
  <si>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</si>
  <si>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</si>
  <si>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</si>
  <si>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</si>
  <si>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</si>
  <si>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</si>
  <si>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</si>
  <si>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</si>
  <si>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</si>
  <si>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</si>
  <si>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</si>
  <si>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</si>
  <si>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</si>
  <si>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</si>
  <si>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</si>
  <si>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</si>
  <si>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</si>
  <si>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</si>
  <si>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</si>
  <si>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</si>
  <si>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</si>
  <si>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</si>
  <si>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</si>
  <si>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</si>
  <si>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</si>
  <si>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</si>
  <si>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</si>
  <si>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</si>
  <si>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</si>
  <si>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</si>
  <si>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</si>
  <si>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</si>
  <si>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</si>
  <si>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</si>
  <si>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</si>
  <si>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</si>
  <si>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</si>
  <si>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</si>
  <si>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</si>
  <si>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</si>
  <si>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</si>
  <si>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</si>
  <si>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</si>
  <si>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</si>
  <si>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</si>
  <si>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</si>
  <si>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</si>
  <si>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</si>
  <si>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</si>
  <si>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</si>
  <si>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</si>
  <si>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</si>
  <si>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</si>
  <si>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</si>
  <si>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</si>
  <si>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</si>
  <si>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</si>
  <si>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</si>
  <si>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</si>
  <si>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</si>
  <si>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</si>
  <si>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</si>
  <si>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</si>
  <si>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</si>
  <si>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</si>
  <si>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</si>
  <si>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</si>
  <si>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</si>
  <si>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</si>
  <si>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</si>
  <si>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</si>
  <si>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</si>
  <si>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</si>
  <si>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</si>
  <si>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</si>
  <si>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</si>
  <si>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</si>
  <si>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</si>
  <si>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</si>
  <si>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</si>
  <si>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</si>
  <si>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</si>
  <si>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</si>
  <si>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</si>
  <si>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</si>
  <si>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</si>
  <si>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</si>
  <si>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</si>
  <si>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</si>
  <si>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</si>
  <si>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</si>
  <si>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</si>
  <si>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</si>
  <si>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</si>
  <si>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</si>
  <si>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</si>
  <si>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</si>
  <si>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</si>
  <si>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</si>
  <si>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</si>
  <si>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</si>
  <si>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</si>
  <si>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</si>
  <si>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</si>
  <si>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</si>
  <si>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</si>
  <si>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</si>
  <si>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</si>
  <si>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</si>
  <si>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</si>
  <si>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</si>
  <si>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</si>
  <si>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</si>
  <si>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</si>
  <si>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</si>
  <si>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</si>
  <si>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</si>
  <si>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</si>
  <si>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</si>
  <si>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</si>
  <si>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</si>
  <si>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</si>
  <si>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</si>
  <si>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</si>
  <si>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</si>
  <si>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</si>
  <si>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</si>
  <si>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</si>
  <si>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</si>
  <si>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</si>
  <si>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</si>
  <si>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</si>
  <si>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</si>
  <si>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</si>
  <si>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</si>
  <si>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</si>
  <si>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</si>
  <si>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</si>
  <si>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</si>
  <si>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</si>
  <si>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</si>
  <si>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</si>
  <si>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</si>
  <si>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</si>
  <si>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</si>
  <si>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</si>
  <si>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</si>
  <si>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</si>
  <si>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</si>
  <si>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</si>
  <si>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</si>
  <si>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</si>
  <si>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</si>
  <si>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</si>
  <si>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</si>
  <si>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</si>
  <si>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</si>
  <si>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</si>
  <si>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</si>
  <si>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</si>
  <si>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</si>
  <si>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</si>
  <si>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</si>
  <si>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</si>
  <si>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</si>
  <si>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</si>
  <si>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</si>
  <si>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</si>
  <si>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</si>
  <si>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</si>
  <si>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</si>
  <si>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</si>
  <si>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</si>
  <si>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</si>
  <si>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</si>
  <si>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</si>
  <si>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</si>
  <si>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</si>
  <si>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</si>
  <si>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</si>
  <si>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</si>
  <si>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</si>
  <si>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</si>
  <si>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</si>
  <si>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</si>
  <si>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</si>
  <si>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</si>
  <si>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</si>
  <si>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</si>
  <si>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</si>
  <si>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</si>
  <si>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</si>
  <si>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</si>
  <si>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</si>
  <si>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</si>
  <si>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</si>
  <si>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</si>
  <si>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</si>
  <si>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</si>
  <si>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</si>
  <si>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</si>
  <si>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</si>
  <si>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</si>
  <si>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</si>
  <si>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</si>
  <si>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</si>
  <si>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</si>
  <si>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</si>
  <si>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</si>
  <si>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</si>
  <si>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</si>
  <si>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</si>
  <si>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</si>
  <si>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</si>
  <si>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</si>
  <si>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</si>
  <si>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</si>
  <si>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</si>
  <si>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</si>
  <si>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</si>
  <si>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</si>
  <si>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</si>
  <si>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</si>
  <si>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</si>
  <si>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</si>
  <si>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</si>
  <si>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</si>
  <si>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</si>
  <si>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</si>
  <si>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</si>
  <si>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</si>
  <si>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</si>
  <si>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</si>
  <si>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</si>
  <si>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</si>
  <si>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</si>
  <si>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</si>
  <si>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</si>
  <si>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</si>
  <si>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</si>
  <si>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</si>
  <si>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</si>
  <si>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</si>
  <si>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</si>
  <si>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</si>
  <si>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</si>
  <si>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</si>
  <si>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</si>
  <si>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</si>
  <si>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</si>
  <si>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</si>
  <si>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</si>
  <si>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</si>
  <si>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</si>
  <si>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</si>
  <si>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</si>
  <si>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</si>
  <si>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</si>
  <si>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</si>
  <si>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</si>
  <si>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</si>
  <si>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</si>
  <si>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</si>
  <si>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</si>
  <si>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</si>
  <si>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</si>
  <si>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</si>
  <si>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</si>
  <si>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</si>
  <si>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</si>
  <si>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</si>
  <si>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</si>
  <si>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</si>
  <si>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</si>
  <si>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</si>
  <si>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</si>
  <si>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</si>
  <si>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</si>
  <si>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</si>
  <si>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</si>
  <si>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</si>
  <si>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</si>
  <si>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</si>
  <si>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</si>
  <si>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</si>
  <si>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</si>
  <si>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</si>
  <si>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</si>
  <si>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</si>
  <si>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</si>
  <si>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</si>
  <si>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</si>
  <si>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</si>
  <si>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</si>
  <si>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</si>
  <si>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</si>
  <si>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</si>
  <si>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</si>
  <si>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</si>
  <si>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</si>
  <si>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</si>
  <si>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</si>
  <si>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</si>
  <si>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</si>
  <si>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</si>
  <si>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</si>
  <si>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</si>
  <si>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</si>
  <si>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</si>
  <si>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</si>
  <si>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</si>
  <si>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</si>
  <si>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</si>
  <si>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</si>
  <si>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</si>
  <si>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</si>
  <si>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</si>
  <si>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</si>
  <si>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</si>
  <si>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</si>
  <si>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</si>
  <si>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</si>
  <si>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</si>
  <si>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</si>
  <si>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</si>
  <si>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</si>
  <si>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</si>
  <si>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</si>
  <si>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</si>
  <si>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</si>
  <si>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</si>
  <si>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</si>
  <si>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</si>
  <si>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</si>
  <si>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</si>
  <si>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</si>
  <si>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</si>
  <si>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</si>
  <si>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</si>
  <si>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</si>
  <si>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</si>
  <si>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</si>
  <si>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</si>
  <si>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</si>
  <si>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</si>
  <si>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</si>
  <si>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</si>
  <si>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</si>
  <si>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</si>
  <si>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</si>
  <si>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</si>
  <si>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</si>
  <si>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</si>
  <si>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</si>
  <si>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</si>
  <si>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</si>
  <si>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</si>
  <si>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</si>
  <si>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</si>
  <si>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</si>
  <si>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</si>
  <si>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</si>
  <si>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</si>
  <si>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</si>
  <si>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</si>
  <si>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</si>
  <si>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</si>
  <si>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</si>
  <si>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</si>
  <si>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</si>
  <si>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</si>
  <si>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</si>
  <si>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</si>
  <si>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</si>
  <si>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</si>
  <si>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</si>
  <si>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</si>
  <si>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</si>
  <si>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</si>
  <si>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</si>
  <si>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</si>
  <si>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</si>
  <si>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</si>
  <si>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</si>
  <si>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</si>
  <si>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</si>
  <si>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</si>
  <si>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</si>
  <si>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</si>
  <si>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</si>
  <si>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</si>
  <si>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</si>
  <si>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</si>
  <si>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</si>
  <si>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</si>
  <si>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</si>
  <si>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</si>
  <si>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</si>
  <si>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</si>
  <si>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</si>
  <si>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</si>
  <si>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</si>
  <si>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</si>
  <si>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</si>
  <si>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</si>
  <si>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</si>
  <si>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</si>
  <si>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</si>
  <si>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</si>
  <si>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</si>
  <si>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</si>
  <si>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</si>
  <si>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</si>
  <si>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</si>
  <si>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</si>
  <si>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</si>
  <si>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</si>
  <si>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</si>
  <si>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</si>
  <si>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</si>
  <si>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</si>
  <si>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</si>
  <si>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</si>
  <si>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</si>
  <si>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</si>
  <si>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</si>
  <si>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</si>
  <si>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</si>
  <si>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</si>
  <si>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</si>
  <si>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</si>
  <si>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</si>
  <si>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</si>
  <si>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</si>
  <si>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</si>
  <si>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</si>
  <si>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</si>
  <si>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</si>
  <si>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</si>
  <si>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</si>
  <si>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</si>
  <si>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</si>
  <si>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</si>
  <si>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</si>
  <si>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</si>
  <si>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</si>
  <si>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</si>
  <si>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</si>
  <si>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</si>
  <si>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</si>
  <si>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</si>
  <si>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</si>
  <si>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</si>
  <si>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</si>
  <si>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</si>
  <si>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</si>
  <si>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</si>
  <si>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</si>
  <si>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</si>
  <si>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</si>
  <si>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</si>
  <si>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</si>
  <si>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</si>
  <si>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</si>
  <si>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</si>
  <si>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</si>
  <si>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</si>
  <si>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</si>
  <si>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</si>
  <si>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</si>
  <si>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</si>
  <si>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</si>
  <si>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</si>
  <si>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</si>
  <si>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</si>
  <si>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</si>
  <si>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</si>
  <si>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</si>
  <si>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</si>
  <si>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</si>
  <si>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</si>
  <si>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</si>
  <si>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</si>
  <si>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</si>
  <si>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</si>
  <si>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</si>
  <si>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</si>
  <si>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</si>
  <si>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</si>
  <si>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</si>
  <si>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</si>
  <si>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</si>
  <si>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</si>
  <si>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</si>
  <si>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</si>
  <si>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</si>
  <si>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</si>
  <si>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</si>
  <si>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</si>
  <si>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</si>
  <si>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</si>
  <si>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</si>
  <si>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</si>
  <si>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</si>
  <si>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</si>
  <si>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</si>
  <si>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</si>
  <si>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</si>
  <si>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</si>
  <si>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</si>
  <si>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</si>
  <si>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</si>
  <si>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</si>
  <si>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</si>
  <si>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</si>
  <si>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</si>
  <si>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</si>
  <si>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</si>
  <si>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</si>
  <si>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</si>
  <si>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</si>
  <si>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</si>
  <si>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</si>
  <si>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</si>
  <si>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</si>
  <si>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</si>
  <si>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</si>
  <si>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</si>
  <si>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</si>
  <si>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</si>
  <si>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</si>
  <si>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</si>
  <si>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</si>
  <si>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</si>
  <si>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</si>
  <si>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</si>
  <si>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</si>
  <si>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</si>
  <si>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</si>
  <si>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</si>
  <si>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</si>
  <si>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</si>
  <si>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</si>
  <si>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</si>
  <si>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</si>
  <si>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</si>
  <si>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</si>
  <si>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</si>
  <si>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</si>
  <si>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</si>
  <si>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</si>
  <si>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</si>
  <si>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</si>
  <si>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</si>
  <si>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</si>
  <si>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</si>
  <si>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</si>
  <si>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</si>
  <si>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</si>
  <si>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</si>
  <si>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</si>
  <si>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</si>
  <si>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</si>
  <si>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</si>
  <si>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</si>
  <si>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</si>
  <si>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</si>
  <si>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</si>
  <si>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</si>
  <si>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</si>
  <si>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</si>
  <si>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</si>
  <si>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</si>
  <si>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</si>
  <si>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</si>
  <si>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</si>
  <si>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</si>
  <si>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</si>
  <si>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</si>
  <si>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</si>
  <si>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</si>
  <si>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</si>
  <si>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</si>
  <si>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</si>
  <si>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</si>
  <si>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</si>
  <si>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</si>
  <si>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</si>
  <si>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</si>
  <si>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</si>
  <si>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</si>
  <si>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</si>
  <si>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</si>
  <si>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</si>
  <si>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</si>
  <si>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</si>
  <si>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</si>
  <si>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</si>
  <si>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</si>
  <si>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</si>
  <si>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</si>
  <si>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</si>
  <si>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</si>
  <si>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</si>
  <si>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</si>
  <si>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</si>
  <si>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</si>
  <si>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</si>
  <si>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</si>
  <si>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</si>
  <si>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</si>
  <si>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</si>
  <si>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</si>
  <si>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</si>
  <si>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</si>
  <si>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</si>
  <si>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</si>
  <si>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</si>
  <si>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</si>
  <si>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</si>
  <si>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</si>
  <si>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</si>
  <si>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</si>
  <si>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</si>
  <si>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</si>
  <si>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</si>
  <si>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</si>
  <si>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</si>
  <si>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</si>
  <si>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</si>
  <si>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</si>
  <si>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</si>
  <si>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</si>
  <si>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</si>
  <si>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</si>
  <si>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</si>
  <si>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</si>
  <si>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</si>
  <si>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</si>
  <si>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</si>
  <si>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</si>
  <si>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</si>
  <si>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</si>
  <si>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</si>
  <si>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</si>
  <si>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</si>
  <si>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</si>
  <si>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</si>
  <si>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</si>
  <si>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</si>
  <si>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</si>
  <si>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</si>
  <si>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</si>
  <si>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</si>
  <si>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</si>
  <si>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</si>
  <si>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</si>
  <si>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</si>
  <si>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</si>
  <si>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</si>
  <si>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</si>
  <si>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</si>
  <si>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</si>
  <si>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</si>
  <si>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</si>
  <si>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</si>
  <si>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</si>
  <si>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</si>
  <si>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</si>
  <si>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</si>
  <si>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</si>
  <si>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</si>
  <si>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</si>
  <si>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</si>
  <si>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</si>
  <si>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</si>
  <si>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</si>
  <si>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</si>
  <si>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</si>
  <si>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</si>
  <si>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</si>
  <si>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</si>
  <si>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</si>
  <si>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</si>
  <si>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</si>
  <si>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</si>
  <si>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</si>
  <si>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</si>
  <si>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</si>
  <si>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</si>
  <si>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</si>
  <si>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</si>
  <si>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</si>
  <si>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</si>
  <si>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</si>
  <si>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</si>
  <si>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</si>
  <si>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</si>
  <si>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</si>
  <si>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</si>
  <si>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</si>
  <si>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</si>
  <si>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</si>
  <si>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</si>
  <si>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</si>
  <si>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</si>
  <si>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</si>
  <si>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</si>
  <si>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</si>
  <si>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</si>
  <si>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</si>
  <si>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</si>
  <si>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</si>
  <si>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</si>
  <si>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</si>
  <si>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</si>
  <si>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</si>
  <si>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</si>
  <si>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</si>
  <si>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</si>
  <si>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</si>
  <si>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</si>
  <si>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</si>
  <si>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</si>
  <si>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</si>
  <si>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</si>
  <si>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</si>
  <si>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</si>
  <si>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</si>
  <si>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</si>
  <si>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</si>
  <si>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</si>
  <si>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</si>
  <si>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</si>
  <si>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</si>
  <si>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</si>
  <si>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</si>
  <si>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</si>
  <si>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</si>
  <si>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</si>
  <si>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</si>
  <si>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</si>
  <si>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</si>
  <si>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</si>
  <si>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</si>
  <si>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</si>
  <si>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</si>
  <si>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</si>
  <si>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</si>
  <si>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</si>
  <si>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</si>
  <si>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</si>
  <si>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</si>
  <si>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</si>
  <si>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</si>
  <si>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</si>
  <si>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</si>
  <si>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</si>
  <si>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</si>
  <si>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</si>
  <si>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</si>
  <si>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</si>
  <si>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</si>
  <si>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</si>
  <si>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</si>
  <si>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</si>
  <si>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</si>
  <si>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</si>
  <si>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</si>
  <si>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</si>
  <si>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</si>
  <si>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</si>
  <si>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</si>
  <si>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</si>
  <si>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</si>
  <si>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</si>
  <si>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</si>
  <si>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</si>
  <si>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</si>
  <si>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</si>
  <si>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</si>
  <si>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</si>
  <si>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</si>
  <si>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</si>
  <si>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</si>
  <si>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</si>
  <si>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</si>
  <si>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</si>
  <si>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</si>
  <si>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</si>
  <si>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</si>
  <si>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</si>
  <si>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</si>
  <si>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</si>
  <si>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</si>
  <si>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</si>
  <si>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</si>
  <si>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</si>
  <si>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</si>
  <si>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</si>
  <si>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</si>
  <si>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</si>
  <si>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</si>
  <si>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</si>
  <si>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</si>
  <si>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</si>
  <si>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</si>
  <si>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</si>
  <si>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</si>
  <si>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</si>
  <si>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</si>
  <si>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</si>
  <si>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</si>
  <si>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</si>
  <si>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</si>
  <si>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</si>
  <si>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</si>
  <si>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</si>
  <si>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</si>
  <si>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</si>
  <si>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</si>
  <si>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</si>
  <si>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</si>
  <si>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</si>
  <si>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</si>
  <si>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</si>
  <si>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</si>
  <si>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</si>
  <si>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</si>
  <si>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</si>
  <si>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</si>
  <si>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</si>
  <si>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</si>
  <si>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</si>
  <si>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</si>
  <si>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</si>
  <si>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</si>
  <si>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</si>
  <si>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</si>
  <si>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</si>
  <si>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</si>
  <si>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</si>
  <si>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</si>
  <si>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</si>
  <si>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</si>
  <si>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</si>
  <si>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</si>
  <si>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</si>
  <si>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</si>
  <si>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</si>
  <si>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</si>
  <si>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</si>
  <si>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</si>
  <si>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</si>
  <si>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</si>
  <si>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</si>
  <si>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</si>
  <si>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</si>
  <si>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</si>
  <si>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</si>
  <si>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</si>
  <si>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</si>
  <si>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</si>
  <si>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</si>
  <si>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</si>
  <si>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</si>
  <si>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</si>
  <si>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</si>
  <si>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</si>
  <si>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</si>
  <si>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</si>
  <si>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</si>
  <si>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</si>
  <si>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</si>
  <si>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</si>
  <si>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</si>
  <si>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</si>
  <si>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</si>
  <si>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</si>
  <si>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</si>
  <si>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</si>
  <si>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</si>
  <si>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</si>
  <si>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</si>
  <si>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</si>
  <si>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</si>
  <si>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</si>
  <si>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</si>
  <si>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</si>
  <si>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</si>
  <si>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</si>
  <si>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</si>
  <si>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</si>
  <si>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</si>
  <si>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</si>
  <si>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</si>
  <si>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</si>
  <si>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</si>
  <si>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</si>
  <si>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</si>
  <si>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</si>
  <si>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</si>
  <si>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</si>
  <si>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</si>
  <si>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</si>
  <si>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</si>
  <si>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</si>
  <si>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</si>
  <si>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</si>
  <si>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</si>
  <si>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</si>
  <si>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</si>
  <si>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</si>
  <si>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</si>
  <si>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</si>
  <si>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</si>
  <si>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</si>
  <si>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</si>
  <si>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</si>
  <si>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</si>
  <si>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</si>
  <si>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</si>
  <si>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</si>
  <si>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</si>
  <si>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</si>
  <si>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</si>
  <si>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</si>
  <si>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</si>
  <si>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</si>
  <si>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</si>
  <si>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</si>
  <si>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</si>
  <si>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</si>
  <si>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</si>
  <si>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</si>
  <si>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</si>
  <si>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</si>
  <si>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</si>
  <si>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</si>
  <si>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</si>
  <si>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</si>
  <si>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</si>
  <si>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</si>
  <si>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</si>
  <si>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</si>
  <si>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</si>
  <si>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</si>
  <si>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</si>
  <si>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</si>
  <si>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</si>
  <si>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</si>
  <si>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</si>
  <si>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</si>
  <si>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</si>
  <si>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</si>
  <si>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</si>
  <si>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</si>
  <si>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</si>
  <si>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</si>
  <si>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</si>
  <si>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</si>
  <si>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</si>
  <si>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</si>
  <si>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</si>
  <si>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</si>
  <si>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</si>
  <si>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</si>
  <si>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</si>
  <si>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</si>
  <si>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</si>
  <si>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</si>
  <si>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</si>
  <si>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</si>
  <si>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</si>
  <si>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</si>
  <si>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</si>
  <si>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</si>
  <si>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</si>
  <si>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</si>
  <si>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</si>
  <si>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</si>
  <si>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</si>
  <si>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</si>
  <si>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</si>
  <si>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</si>
  <si>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</si>
  <si>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</si>
  <si>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</si>
  <si>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</si>
  <si>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</si>
  <si>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</si>
  <si>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</si>
  <si>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</si>
  <si>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</si>
  <si>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</si>
  <si>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</si>
  <si>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</si>
  <si>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</si>
  <si>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</si>
  <si>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</si>
  <si>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</si>
  <si>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</si>
  <si>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</si>
  <si>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</si>
  <si>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</si>
  <si>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</si>
  <si>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</si>
  <si>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</si>
  <si>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</si>
  <si>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</si>
  <si>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</si>
  <si>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</si>
  <si>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</si>
  <si>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</si>
  <si>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</si>
  <si>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</si>
  <si>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</si>
  <si>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</si>
  <si>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</si>
  <si>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</si>
  <si>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</si>
  <si>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</si>
  <si>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</si>
  <si>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</si>
  <si>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</si>
  <si>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</si>
  <si>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</si>
  <si>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</si>
  <si>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</si>
  <si>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</si>
  <si>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</si>
  <si>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</si>
  <si>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</si>
  <si>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</si>
  <si>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</si>
  <si>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</si>
  <si>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</si>
  <si>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</si>
  <si>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</si>
  <si>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</si>
  <si>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</si>
  <si>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</si>
  <si>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</si>
  <si>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</si>
  <si>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</si>
  <si>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</si>
  <si>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</si>
  <si>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</si>
  <si>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</si>
  <si>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</si>
  <si>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</si>
  <si>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</si>
  <si>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</si>
  <si>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</si>
  <si>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</si>
  <si>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</si>
  <si>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</si>
  <si>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</si>
  <si>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</si>
  <si>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</si>
  <si>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</si>
  <si>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</si>
  <si>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</si>
  <si>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</si>
  <si>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</si>
  <si>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</si>
  <si>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</si>
  <si>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</si>
  <si>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</si>
  <si>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</si>
  <si>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</si>
  <si>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</si>
  <si>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</si>
  <si>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</si>
  <si>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</si>
  <si>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</si>
  <si>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</si>
  <si>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</si>
  <si>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</si>
  <si>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</si>
  <si>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</si>
  <si>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</si>
  <si>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</si>
  <si>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</si>
  <si>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</si>
  <si>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</si>
  <si>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</si>
  <si>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</si>
  <si>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</si>
  <si>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</si>
  <si>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</si>
  <si>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</si>
  <si>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</si>
  <si>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</si>
  <si>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</si>
  <si>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</si>
  <si>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</si>
  <si>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</si>
  <si>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</si>
  <si>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</si>
  <si>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</si>
  <si>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</si>
  <si>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</si>
  <si>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</si>
  <si>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</si>
  <si>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</si>
  <si>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</si>
  <si>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</si>
  <si>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</si>
  <si>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</si>
  <si>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</si>
  <si>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</si>
  <si>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</si>
  <si>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</si>
  <si>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</si>
  <si>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</si>
  <si>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</si>
  <si>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</si>
  <si>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</si>
  <si>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</si>
  <si>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</si>
  <si>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</si>
  <si>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</si>
  <si>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</si>
  <si>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</si>
  <si>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</si>
  <si>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</si>
  <si>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</si>
  <si>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</si>
  <si>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</si>
  <si>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</si>
  <si>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</si>
  <si>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</si>
  <si>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</si>
  <si>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</si>
  <si>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</si>
  <si>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</si>
  <si>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</si>
  <si>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</si>
  <si>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</si>
  <si>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</si>
  <si>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</si>
  <si>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</si>
  <si>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</si>
  <si>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</si>
  <si>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</si>
  <si>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</si>
  <si>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</si>
  <si>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</si>
  <si>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</si>
  <si>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</si>
  <si>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</si>
  <si>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</si>
  <si>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</si>
  <si>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</si>
  <si>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</si>
  <si>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</si>
  <si>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</si>
  <si>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</si>
  <si>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</si>
  <si>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</si>
  <si>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</si>
  <si>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</si>
  <si>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</si>
  <si>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</si>
  <si>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</si>
  <si>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</si>
  <si>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</si>
  <si>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</si>
  <si>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</si>
  <si>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</si>
  <si>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</si>
  <si>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</si>
  <si>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</si>
  <si>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</si>
  <si>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</si>
  <si>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</si>
  <si>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</si>
  <si>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</si>
  <si>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</si>
  <si>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</si>
  <si>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</si>
  <si>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</si>
  <si>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</si>
  <si>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</si>
  <si>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</si>
  <si>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</si>
  <si>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</si>
  <si>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</si>
  <si>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</si>
  <si>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</si>
  <si>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</si>
  <si>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</si>
  <si>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</si>
  <si>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</si>
  <si>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</si>
  <si>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</si>
  <si>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</si>
  <si>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</si>
  <si>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</si>
  <si>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</si>
  <si>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</si>
  <si>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</si>
  <si>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</si>
  <si>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</si>
  <si>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</si>
  <si>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</si>
  <si>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</si>
  <si>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</si>
  <si>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</si>
  <si>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</si>
  <si>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</si>
  <si>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</si>
  <si>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</si>
  <si>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</si>
  <si>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</si>
  <si>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</si>
  <si>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</si>
  <si>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</si>
  <si>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</si>
  <si>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</si>
  <si>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</si>
  <si>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</si>
  <si>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</si>
  <si>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</si>
  <si>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</si>
  <si>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</si>
  <si>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</si>
  <si>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</si>
  <si>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</si>
  <si>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</si>
  <si>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</si>
  <si>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</si>
  <si>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</si>
  <si>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</si>
  <si>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</si>
  <si>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</si>
  <si>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</si>
  <si>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</si>
  <si>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</si>
  <si>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</si>
  <si>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</si>
  <si>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</si>
  <si>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</si>
  <si>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</si>
  <si>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</si>
  <si>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</si>
  <si>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</si>
  <si>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</si>
  <si>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</si>
  <si>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</si>
  <si>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</si>
  <si>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</si>
  <si>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</si>
  <si>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</si>
  <si>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</si>
  <si>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</si>
  <si>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</si>
  <si>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</si>
  <si>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</si>
  <si>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</si>
  <si>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</si>
  <si>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</si>
  <si>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</si>
  <si>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</si>
  <si>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</si>
  <si>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</si>
  <si>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</si>
  <si>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</si>
  <si>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</si>
  <si>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</si>
  <si>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</si>
  <si>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</si>
  <si>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</si>
  <si>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</si>
  <si>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</si>
  <si>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</si>
  <si>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</si>
  <si>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</si>
  <si>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</si>
  <si>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</si>
  <si>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</si>
  <si>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</si>
  <si>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</si>
  <si>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</si>
  <si>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</si>
  <si>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</si>
  <si>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</si>
  <si>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</si>
  <si>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</si>
  <si>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</si>
  <si>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</si>
  <si>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</si>
  <si>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</si>
  <si>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</si>
  <si>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</si>
  <si>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</si>
  <si>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</si>
  <si>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</si>
  <si>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</si>
  <si>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</si>
  <si>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</si>
  <si>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</si>
  <si>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</si>
  <si>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</si>
  <si>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</si>
  <si>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</si>
  <si>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</si>
  <si>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</si>
  <si>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</si>
  <si>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</si>
  <si>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</si>
  <si>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</si>
  <si>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</si>
  <si>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</si>
  <si>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</si>
  <si>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</si>
  <si>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</si>
  <si>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</si>
  <si>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</si>
  <si>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</si>
  <si>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</si>
  <si>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</si>
  <si>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</si>
  <si>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</si>
  <si>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</si>
  <si>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</si>
  <si>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</si>
  <si>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</si>
  <si>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</si>
  <si>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</si>
  <si>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</si>
  <si>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</si>
  <si>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</si>
  <si>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</si>
  <si>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</si>
  <si>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</si>
  <si>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</si>
  <si>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</si>
  <si>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</si>
  <si>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</si>
  <si>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</si>
  <si>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</si>
  <si>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</si>
  <si>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</si>
  <si>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</si>
  <si>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</si>
  <si>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</si>
  <si>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</si>
  <si>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</si>
  <si>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</si>
  <si>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</si>
  <si>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</si>
  <si>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</si>
  <si>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</si>
  <si>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</si>
  <si>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</si>
  <si>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</si>
  <si>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</si>
  <si>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</si>
  <si>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</si>
  <si>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</si>
  <si>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</si>
  <si>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</si>
  <si>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</si>
  <si>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</si>
  <si>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</si>
  <si>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</si>
  <si>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</si>
  <si>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</si>
  <si>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</si>
  <si>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</si>
  <si>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</si>
  <si>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</si>
  <si>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</si>
  <si>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</si>
  <si>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</si>
  <si>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</si>
  <si>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</si>
  <si>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</si>
  <si>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</si>
  <si>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</si>
  <si>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</si>
  <si>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</si>
  <si>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</si>
  <si>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</si>
  <si>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</si>
  <si>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</si>
  <si>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</si>
  <si>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</si>
  <si>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</si>
  <si>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</si>
  <si>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</si>
  <si>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</si>
  <si>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</si>
  <si>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</si>
  <si>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</si>
  <si>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</si>
  <si>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</si>
  <si>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</si>
  <si>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</si>
  <si>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</si>
  <si>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</si>
  <si>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</si>
  <si>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</si>
  <si>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</si>
  <si>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</si>
  <si>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</si>
  <si>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</si>
  <si>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</si>
  <si>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</si>
  <si>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</si>
  <si>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</si>
  <si>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</si>
  <si>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</si>
  <si>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</si>
  <si>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</si>
  <si>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</si>
  <si>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</si>
  <si>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</si>
  <si>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</si>
  <si>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</si>
  <si>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</si>
  <si>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</si>
  <si>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</si>
  <si>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</si>
  <si>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</si>
  <si>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</si>
  <si>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</si>
  <si>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</si>
  <si>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</si>
  <si>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</si>
  <si>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</si>
  <si>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</si>
  <si>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</si>
  <si>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</si>
  <si>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</si>
  <si>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</si>
  <si>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</si>
  <si>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</si>
  <si>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</si>
  <si>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</si>
  <si>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</si>
  <si>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</si>
  <si>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</si>
  <si>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</si>
  <si>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</si>
  <si>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</si>
  <si>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</si>
  <si>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</si>
  <si>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</si>
  <si>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</si>
  <si>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</si>
  <si>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</si>
  <si>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</si>
  <si>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</si>
  <si>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</si>
  <si>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</si>
  <si>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</si>
  <si>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</si>
  <si>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</si>
  <si>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</si>
  <si>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</si>
  <si>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</si>
  <si>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</si>
  <si>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</si>
  <si>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</si>
  <si>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</si>
  <si>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</si>
  <si>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</si>
  <si>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</si>
  <si>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</si>
  <si>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</si>
  <si>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</si>
  <si>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</si>
  <si>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</si>
  <si>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</si>
  <si>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</si>
  <si>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</si>
  <si>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</si>
  <si>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</si>
  <si>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</si>
  <si>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</si>
  <si>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</si>
  <si>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</si>
  <si>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</si>
  <si>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</si>
  <si>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</si>
  <si>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</si>
  <si>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</si>
  <si>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</si>
  <si>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</si>
  <si>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</si>
  <si>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</si>
  <si>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</si>
  <si>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</si>
  <si>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</si>
  <si>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</si>
  <si>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</si>
  <si>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</si>
  <si>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</si>
  <si>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</si>
  <si>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</si>
  <si>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</si>
  <si>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</si>
  <si>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</si>
  <si>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</si>
  <si>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</si>
  <si>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</si>
  <si>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</si>
  <si>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</si>
  <si>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</si>
  <si>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</si>
  <si>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</si>
  <si>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</si>
  <si>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</si>
  <si>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</si>
  <si>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</si>
  <si>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</si>
  <si>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</si>
  <si>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</si>
  <si>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</si>
  <si>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</si>
  <si>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</si>
  <si>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</si>
  <si>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</si>
  <si>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</si>
  <si>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</si>
  <si>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</si>
  <si>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</si>
  <si>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</si>
  <si>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</si>
  <si>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</si>
  <si>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</si>
  <si>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</si>
  <si>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</si>
  <si>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</si>
  <si>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</si>
  <si>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</si>
  <si>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</si>
  <si>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</si>
  <si>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</si>
  <si>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</si>
  <si>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</si>
  <si>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</si>
  <si>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</si>
  <si>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</si>
  <si>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</si>
  <si>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</si>
  <si>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</si>
  <si>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</si>
  <si>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</si>
  <si>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</si>
  <si>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</si>
  <si>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</si>
  <si>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</si>
  <si>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</si>
  <si>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</si>
  <si>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</si>
  <si>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</si>
  <si>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</si>
  <si>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</si>
  <si>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</si>
  <si>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</si>
  <si>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</si>
  <si>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</si>
  <si>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</si>
  <si>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</si>
  <si>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</si>
  <si>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</si>
  <si>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</si>
  <si>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</si>
  <si>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</si>
  <si>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</si>
  <si>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</si>
  <si>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</si>
  <si>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</si>
  <si>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</si>
  <si>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</si>
  <si>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</si>
  <si>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</si>
  <si>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</si>
  <si>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</si>
  <si>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</si>
  <si>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</si>
  <si>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</si>
  <si>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</si>
  <si>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</si>
  <si>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</si>
  <si>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</si>
  <si>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</si>
  <si>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</si>
  <si>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</si>
  <si>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</si>
  <si>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</si>
  <si>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</si>
  <si>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</si>
  <si>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</si>
  <si>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</si>
  <si>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</si>
  <si>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</si>
  <si>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</si>
  <si>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</si>
  <si>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</si>
  <si>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</si>
  <si>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</si>
  <si>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</si>
  <si>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</si>
  <si>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</si>
  <si>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</si>
  <si>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</si>
  <si>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</si>
  <si>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</si>
  <si>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</si>
  <si>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</si>
  <si>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</si>
  <si>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</si>
  <si>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</si>
  <si>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</si>
  <si>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</si>
  <si>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</si>
  <si>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</si>
  <si>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</si>
  <si>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</si>
  <si>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</si>
  <si>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</si>
  <si>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</si>
  <si>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</si>
  <si>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</si>
  <si>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</si>
  <si>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</si>
  <si>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</si>
  <si>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</si>
  <si>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</si>
  <si>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</si>
  <si>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</si>
  <si>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</si>
  <si>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</si>
  <si>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</si>
  <si>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</si>
  <si>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</si>
  <si>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</si>
  <si>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</si>
  <si>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</si>
  <si>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</si>
  <si>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</si>
  <si>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</si>
  <si>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</si>
  <si>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</si>
  <si>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</si>
  <si>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</si>
  <si>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</si>
  <si>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</si>
  <si>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</si>
  <si>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</si>
  <si>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</si>
  <si>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</si>
  <si>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</si>
  <si>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</si>
  <si>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</si>
  <si>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</si>
  <si>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</si>
  <si>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</si>
  <si>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</si>
  <si>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</si>
  <si>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</si>
  <si>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</si>
  <si>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</si>
  <si>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</si>
  <si>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</si>
  <si>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</si>
  <si>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</si>
  <si>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</si>
  <si>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</si>
  <si>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</si>
  <si>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</si>
  <si>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</si>
  <si>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</si>
  <si>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</si>
  <si>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</si>
  <si>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</si>
  <si>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</si>
  <si>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</si>
  <si>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</si>
  <si>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</si>
  <si>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</si>
  <si>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</si>
  <si>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</si>
  <si>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</si>
  <si>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</si>
  <si>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</si>
  <si>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</si>
  <si>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</si>
  <si>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</si>
  <si>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</si>
  <si>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</si>
  <si>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</si>
  <si>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</si>
  <si>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</si>
  <si>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</si>
  <si>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</si>
  <si>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</si>
  <si>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</si>
  <si>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</si>
  <si>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</si>
  <si>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</si>
  <si>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</si>
  <si>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</si>
  <si>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</si>
  <si>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</si>
  <si>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</si>
  <si>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</si>
  <si>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</si>
  <si>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</si>
  <si>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</si>
  <si>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</si>
  <si>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</si>
  <si>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</si>
  <si>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</si>
  <si>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</si>
  <si>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</si>
  <si>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</si>
  <si>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</si>
  <si>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</si>
  <si>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</si>
  <si>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</si>
  <si>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</si>
  <si>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</si>
  <si>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</si>
  <si>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</si>
  <si>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</si>
  <si>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</si>
  <si>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</si>
  <si>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</si>
  <si>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</si>
  <si>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</si>
  <si>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</si>
  <si>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</si>
  <si>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</si>
  <si>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</si>
  <si>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</si>
  <si>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</si>
  <si>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</si>
  <si>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</si>
  <si>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</si>
  <si>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</si>
  <si>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</si>
  <si>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</si>
  <si>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</si>
  <si>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</si>
  <si>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</si>
  <si>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</si>
  <si>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</si>
  <si>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</si>
  <si>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</si>
  <si>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</si>
  <si>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</si>
  <si>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</si>
  <si>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</si>
  <si>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</si>
  <si>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</si>
  <si>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</si>
  <si>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</si>
  <si>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</si>
  <si>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</si>
  <si>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</si>
  <si>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</si>
  <si>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</si>
  <si>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</si>
  <si>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</si>
  <si>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</si>
  <si>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</si>
  <si>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</si>
  <si>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</si>
  <si>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</si>
  <si>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</si>
  <si>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</si>
  <si>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</si>
  <si>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</si>
  <si>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</si>
  <si>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</si>
  <si>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</si>
  <si>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</si>
  <si>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</si>
  <si>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</si>
  <si>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</si>
  <si>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</si>
  <si>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</si>
  <si>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</si>
  <si>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</si>
  <si>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</si>
  <si>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</si>
  <si>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</si>
  <si>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</si>
  <si>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</si>
  <si>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</si>
  <si>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</si>
  <si>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</si>
  <si>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</si>
  <si>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</si>
  <si>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</si>
  <si>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</si>
  <si>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</si>
  <si>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</si>
  <si>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</si>
  <si>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</si>
  <si>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</si>
  <si>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</si>
  <si>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</si>
  <si>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</si>
  <si>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</si>
  <si>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</si>
  <si>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</si>
  <si>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</si>
  <si>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</si>
  <si>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</si>
  <si>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</si>
  <si>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</si>
  <si>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</si>
  <si>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</si>
  <si>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</si>
  <si>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</si>
  <si>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</si>
  <si>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</si>
  <si>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</si>
  <si>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</si>
  <si>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</si>
  <si>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</si>
  <si>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</si>
  <si>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</si>
  <si>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</si>
  <si>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</si>
  <si>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</si>
  <si>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</si>
  <si>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</si>
  <si>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</si>
  <si>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</si>
  <si>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</si>
  <si>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</si>
  <si>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</si>
  <si>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</si>
  <si>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</si>
  <si>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</si>
  <si>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</si>
  <si>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</si>
  <si>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</si>
  <si>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</si>
  <si>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</si>
  <si>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</si>
  <si>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</si>
  <si>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</si>
  <si>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</si>
  <si>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</si>
  <si>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</si>
  <si>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</si>
  <si>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</si>
  <si>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</si>
  <si>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</si>
  <si>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</si>
  <si>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</si>
  <si>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</si>
  <si>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</si>
  <si>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</si>
  <si>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</si>
  <si>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</si>
  <si>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</si>
  <si>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</si>
  <si>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</si>
  <si>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</si>
  <si>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</si>
  <si>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</si>
  <si>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</si>
  <si>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</si>
  <si>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</si>
  <si>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</si>
  <si>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</si>
  <si>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</si>
  <si>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</si>
  <si>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</si>
  <si>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</si>
  <si>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</si>
  <si>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</si>
  <si>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</si>
  <si>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</si>
  <si>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</si>
  <si>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</si>
  <si>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</si>
  <si>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</si>
  <si>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</si>
  <si>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</si>
  <si>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</si>
  <si>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</si>
  <si>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</si>
  <si>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</si>
  <si>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</si>
  <si>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</si>
  <si>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</si>
  <si>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</si>
  <si>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</si>
  <si>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</si>
  <si>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</si>
  <si>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</si>
  <si>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</si>
  <si>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</si>
  <si>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</si>
  <si>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</si>
  <si>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</si>
  <si>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</si>
  <si>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</si>
  <si>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</si>
  <si>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</si>
  <si>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</si>
  <si>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</si>
  <si>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</si>
  <si>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</si>
  <si>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</si>
  <si>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</si>
  <si>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</si>
  <si>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</si>
  <si>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</si>
  <si>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</si>
  <si>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</si>
  <si>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</si>
  <si>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</si>
  <si>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</si>
  <si>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</si>
  <si>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</si>
  <si>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</si>
  <si>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</si>
  <si>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</si>
  <si>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</si>
  <si>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</si>
  <si>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</si>
  <si>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</si>
  <si>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</si>
  <si>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</si>
  <si>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</si>
  <si>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</si>
  <si>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</si>
  <si>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</si>
  <si>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</si>
  <si>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</si>
  <si>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</si>
  <si>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</si>
  <si>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</si>
  <si>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</si>
  <si>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</si>
  <si>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</si>
  <si>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</si>
  <si>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</si>
  <si>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</si>
  <si>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</si>
  <si>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</si>
  <si>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</si>
  <si>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</si>
  <si>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</si>
  <si>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</si>
  <si>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</si>
  <si>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</si>
  <si>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</si>
  <si>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</si>
  <si>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</si>
  <si>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</si>
  <si>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</si>
  <si>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</si>
  <si>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</si>
  <si>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</si>
  <si>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</si>
  <si>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</si>
  <si>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</si>
  <si>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</si>
  <si>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</si>
  <si>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</si>
  <si>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</si>
  <si>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</si>
  <si>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</si>
  <si>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</si>
  <si>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</si>
  <si>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</si>
  <si>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</si>
  <si>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</si>
  <si>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</si>
  <si>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</si>
  <si>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</si>
  <si>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</si>
  <si>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</si>
  <si>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</si>
  <si>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</si>
  <si>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</si>
  <si>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</si>
  <si>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</si>
  <si>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</si>
  <si>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</si>
  <si>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</si>
  <si>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</si>
  <si>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</si>
  <si>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</si>
  <si>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</si>
  <si>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</si>
  <si>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</si>
  <si>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</si>
  <si>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</si>
  <si>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</si>
  <si>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</si>
  <si>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</si>
  <si>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</si>
  <si>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</si>
  <si>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</si>
  <si>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</si>
  <si>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</si>
  <si>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</si>
  <si>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</si>
  <si>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</si>
  <si>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</si>
  <si>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</si>
  <si>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</si>
  <si>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</si>
  <si>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</si>
  <si>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</si>
  <si>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</si>
  <si>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</si>
  <si>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</si>
  <si>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</si>
  <si>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</si>
  <si>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</si>
  <si>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</si>
  <si>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</si>
  <si>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</si>
  <si>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</si>
  <si>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</si>
  <si>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</si>
  <si>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</si>
  <si>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</si>
  <si>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</si>
  <si>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</si>
  <si>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</si>
  <si>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</si>
  <si>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</si>
  <si>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</si>
  <si>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</si>
  <si>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</si>
  <si>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</si>
  <si>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</si>
  <si>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</si>
  <si>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</si>
  <si>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</si>
  <si>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</si>
  <si>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</si>
  <si>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</si>
  <si>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</si>
  <si>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</si>
  <si>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</si>
  <si>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</si>
  <si>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</si>
  <si>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</si>
  <si>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</si>
  <si>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</si>
  <si>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</si>
  <si>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</si>
  <si>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</si>
  <si>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</si>
  <si>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</si>
  <si>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</si>
  <si>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</si>
  <si>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</si>
  <si>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</si>
  <si>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</si>
  <si>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</si>
  <si>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</si>
  <si>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</si>
  <si>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</si>
  <si>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</si>
  <si>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</si>
  <si>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</si>
  <si>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</si>
  <si>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</si>
  <si>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</si>
  <si>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</si>
  <si>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</si>
  <si>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</si>
  <si>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</si>
  <si>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</si>
  <si>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</si>
  <si>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</si>
  <si>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</si>
  <si>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</si>
  <si>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</si>
  <si>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</si>
  <si>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</si>
  <si>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</si>
  <si>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</si>
  <si>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</si>
  <si>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</si>
  <si>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</si>
  <si>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</si>
  <si>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</si>
  <si>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</si>
  <si>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</si>
  <si>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</si>
  <si>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</si>
  <si>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</si>
  <si>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</si>
  <si>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</si>
  <si>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</si>
  <si>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</si>
  <si>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</si>
  <si>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</si>
  <si>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</si>
  <si>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</si>
  <si>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</si>
  <si>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</si>
  <si>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</si>
  <si>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</si>
  <si>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</si>
  <si>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</si>
  <si>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</si>
  <si>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</si>
  <si>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</si>
  <si>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</si>
  <si>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</si>
  <si>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</si>
  <si>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</si>
  <si>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</si>
  <si>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</si>
  <si>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</si>
  <si>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</si>
  <si>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</si>
  <si>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</si>
  <si>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</si>
  <si>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</si>
  <si>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</si>
  <si>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</si>
  <si>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</si>
  <si>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</si>
  <si>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</si>
  <si>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</si>
  <si>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</si>
  <si>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</si>
  <si>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</si>
  <si>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</si>
  <si>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</si>
  <si>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</si>
  <si>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</si>
  <si>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</si>
  <si>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</si>
  <si>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</si>
  <si>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</si>
  <si>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</si>
  <si>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</si>
  <si>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</si>
  <si>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</si>
  <si>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</si>
  <si>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</si>
  <si>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</si>
  <si>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</si>
  <si>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</si>
  <si>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</si>
  <si>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</si>
  <si>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</si>
  <si>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</si>
  <si>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</si>
  <si>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</si>
  <si>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</si>
  <si>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</si>
  <si>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</si>
  <si>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</si>
  <si>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</si>
  <si>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</si>
  <si>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</si>
  <si>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</si>
  <si>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</si>
  <si>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</si>
  <si>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</si>
  <si>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</si>
  <si>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</si>
  <si>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</si>
  <si>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</si>
  <si>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</si>
  <si>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</si>
  <si>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</si>
  <si>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</si>
  <si>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</si>
  <si>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</si>
  <si>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</si>
  <si>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</si>
  <si>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</si>
  <si>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</si>
  <si>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</si>
  <si>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</si>
  <si>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</si>
  <si>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</si>
  <si>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</si>
  <si>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</si>
  <si>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</si>
  <si>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</si>
  <si>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</si>
  <si>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</si>
  <si>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</si>
  <si>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</si>
  <si>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</si>
  <si>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</si>
  <si>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</si>
  <si>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</si>
  <si>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</si>
  <si>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</si>
  <si>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</si>
  <si>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</si>
  <si>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</si>
  <si>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</si>
  <si>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</si>
  <si>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</si>
  <si>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</si>
  <si>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</si>
  <si>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</si>
  <si>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</si>
  <si>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</si>
  <si>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</si>
  <si>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</si>
  <si>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</si>
  <si>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</si>
  <si>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</si>
  <si>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</si>
  <si>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</si>
  <si>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</si>
  <si>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</si>
  <si>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</si>
  <si>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</si>
  <si>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</si>
  <si>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</si>
  <si>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</si>
  <si>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</si>
  <si>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</si>
  <si>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</si>
  <si>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</si>
  <si>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</si>
  <si>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</si>
  <si>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</si>
  <si>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</si>
  <si>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</si>
  <si>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</si>
  <si>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</si>
  <si>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</si>
  <si>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</si>
  <si>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</si>
  <si>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</si>
  <si>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</si>
  <si>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</si>
  <si>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</si>
  <si>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</si>
  <si>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</si>
  <si>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</si>
  <si>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</si>
  <si>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</si>
  <si>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</si>
  <si>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</si>
  <si>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</si>
  <si>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</si>
  <si>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</si>
  <si>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</si>
  <si>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</si>
  <si>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</si>
  <si>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</si>
  <si>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</si>
  <si>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</si>
  <si>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</si>
  <si>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</si>
  <si>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</si>
  <si>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</si>
  <si>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</si>
  <si>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</si>
  <si>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</si>
  <si>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</si>
  <si>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</si>
  <si>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</si>
  <si>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</si>
  <si>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</si>
  <si>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</si>
  <si>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</si>
  <si>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</si>
  <si>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</si>
  <si>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</si>
  <si>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</si>
  <si>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</si>
  <si>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</si>
  <si>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</si>
  <si>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</si>
  <si>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</si>
  <si>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</si>
  <si>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</si>
  <si>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</si>
  <si>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</si>
  <si>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</si>
  <si>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</si>
  <si>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</si>
  <si>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</si>
  <si>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</si>
  <si>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</si>
  <si>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</si>
  <si>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</si>
  <si>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</si>
  <si>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</si>
  <si>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</si>
  <si>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</si>
  <si>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</si>
  <si>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</si>
  <si>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</si>
  <si>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</si>
  <si>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</si>
  <si>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</si>
  <si>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</si>
  <si>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</si>
  <si>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</si>
  <si>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</si>
  <si>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</si>
  <si>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</si>
  <si>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</si>
  <si>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</si>
  <si>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</si>
  <si>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</si>
  <si>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</si>
  <si>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</si>
  <si>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</si>
  <si>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</si>
  <si>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</si>
  <si>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</si>
  <si>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</si>
  <si>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</si>
  <si>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</si>
  <si>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</si>
  <si>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</si>
  <si>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</si>
  <si>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</si>
  <si>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</si>
  <si>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</si>
  <si>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</si>
  <si>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</si>
  <si>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</si>
  <si>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</si>
  <si>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</si>
  <si>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</si>
  <si>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</si>
  <si>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</si>
  <si>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</si>
  <si>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</si>
  <si>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</si>
  <si>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</si>
  <si>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</si>
  <si>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</si>
  <si>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</si>
  <si>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</si>
  <si>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</si>
  <si>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</si>
  <si>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</si>
  <si>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</si>
  <si>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</si>
  <si>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</si>
  <si>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</si>
  <si>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</si>
  <si>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</si>
  <si>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</si>
  <si>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</si>
  <si>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</si>
  <si>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</si>
  <si>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</si>
  <si>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</si>
  <si>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</si>
  <si>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</si>
  <si>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</si>
  <si>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</si>
  <si>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</si>
  <si>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</si>
  <si>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</si>
  <si>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</si>
  <si>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</si>
  <si>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</si>
  <si>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</si>
  <si>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</si>
  <si>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</si>
  <si>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</si>
  <si>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</si>
  <si>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</si>
  <si>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</si>
  <si>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</si>
  <si>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</si>
  <si>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</si>
  <si>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</si>
  <si>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</si>
  <si>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</si>
  <si>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</si>
  <si>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</si>
  <si>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</si>
  <si>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</si>
  <si>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</si>
  <si>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</si>
  <si>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</si>
  <si>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</si>
  <si>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</si>
  <si>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</si>
  <si>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</si>
  <si>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</si>
  <si>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</si>
  <si>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</si>
  <si>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</si>
  <si>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</si>
  <si>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</si>
  <si>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</si>
  <si>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</si>
  <si>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</si>
  <si>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</si>
  <si>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</si>
  <si>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</si>
  <si>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</si>
  <si>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</si>
  <si>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</si>
  <si>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</si>
  <si>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</si>
  <si>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</si>
  <si>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</si>
  <si>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</si>
  <si>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</si>
  <si>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</si>
  <si>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</si>
  <si>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</si>
  <si>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</si>
  <si>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</si>
  <si>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</si>
  <si>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</si>
  <si>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</si>
  <si>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</si>
  <si>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</si>
  <si>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</si>
  <si>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</si>
  <si>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</si>
  <si>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</si>
  <si>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</si>
  <si>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</si>
  <si>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</si>
  <si>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</si>
  <si>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</si>
  <si>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</si>
  <si>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</si>
  <si>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</si>
  <si>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</si>
  <si>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</si>
  <si>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</si>
  <si>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</si>
  <si>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</si>
  <si>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</si>
  <si>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</si>
  <si>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</si>
  <si>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</si>
  <si>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</si>
  <si>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</si>
  <si>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</si>
  <si>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</si>
  <si>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</si>
  <si>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</si>
  <si>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</si>
  <si>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</si>
  <si>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</si>
  <si>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</si>
  <si>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</si>
  <si>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</si>
  <si>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</si>
  <si>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</si>
  <si>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</si>
  <si>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</si>
  <si>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</si>
  <si>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</si>
  <si>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</si>
  <si>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</si>
  <si>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</si>
  <si>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</si>
  <si>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</si>
  <si>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</si>
  <si>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</si>
  <si>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</si>
  <si>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</si>
  <si>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</si>
  <si>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</si>
  <si>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</si>
  <si>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</si>
  <si>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</si>
  <si>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</si>
  <si>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</si>
  <si>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</si>
  <si>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</si>
  <si>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</si>
  <si>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</si>
  <si>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</si>
  <si>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</si>
  <si>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</si>
  <si>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</si>
  <si>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</si>
  <si>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</si>
  <si>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</si>
  <si>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</si>
  <si>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</si>
  <si>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</si>
  <si>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</si>
  <si>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</si>
  <si>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</si>
  <si>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</si>
  <si>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</si>
  <si>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</si>
  <si>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</si>
  <si>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</si>
  <si>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</si>
  <si>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</si>
  <si>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</si>
  <si>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</si>
  <si>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</si>
  <si>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</si>
  <si>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</si>
  <si>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</si>
  <si>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</si>
  <si>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</si>
  <si>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</si>
  <si>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</si>
  <si>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</si>
  <si>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</si>
  <si>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</si>
  <si>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</si>
  <si>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</si>
  <si>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</si>
  <si>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</si>
  <si>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</si>
  <si>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</si>
  <si>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</si>
  <si>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</si>
  <si>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</si>
  <si>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</si>
  <si>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</si>
  <si>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</si>
  <si>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</si>
  <si>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</si>
  <si>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</si>
  <si>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</si>
  <si>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</si>
  <si>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</si>
  <si>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</si>
  <si>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</si>
  <si>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</si>
  <si>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</si>
  <si>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</si>
  <si>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</si>
  <si>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</si>
  <si>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</si>
  <si>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</si>
  <si>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</si>
  <si>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</si>
  <si>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</si>
  <si>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</si>
  <si>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</si>
  <si>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</si>
  <si>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</si>
  <si>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</si>
  <si>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</si>
  <si>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</si>
  <si>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</si>
  <si>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</si>
  <si>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</si>
  <si>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</si>
  <si>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</si>
  <si>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</si>
  <si>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</si>
  <si>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</si>
  <si>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</si>
  <si>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</si>
  <si>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</si>
  <si>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</si>
  <si>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</si>
  <si>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</si>
  <si>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</si>
  <si>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</si>
  <si>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</si>
  <si>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</si>
  <si>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</si>
  <si>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</si>
  <si>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</si>
  <si>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</si>
  <si>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</si>
  <si>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</si>
  <si>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</si>
  <si>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</si>
  <si>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</si>
  <si>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</si>
  <si>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</si>
  <si>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</si>
  <si>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</si>
  <si>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</si>
  <si>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</si>
  <si>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</si>
  <si>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</si>
  <si>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</si>
  <si>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</si>
  <si>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</si>
  <si>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</si>
  <si>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</si>
  <si>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</si>
  <si>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</si>
  <si>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</si>
  <si>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</si>
  <si>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</si>
  <si>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</si>
  <si>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</si>
  <si>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</si>
  <si>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</si>
  <si>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</si>
  <si>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</si>
  <si>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</si>
  <si>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</si>
  <si>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</si>
  <si>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</si>
  <si>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</si>
  <si>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</si>
  <si>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</si>
  <si>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</si>
  <si>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</si>
  <si>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</si>
  <si>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</si>
  <si>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</si>
  <si>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</si>
  <si>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</si>
  <si>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</si>
  <si>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</si>
  <si>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</si>
  <si>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</si>
  <si>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</si>
  <si>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</si>
  <si>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</si>
  <si>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</si>
  <si>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</si>
  <si>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</si>
  <si>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</si>
  <si>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</si>
  <si>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</si>
  <si>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</si>
  <si>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</si>
  <si>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</si>
  <si>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</si>
  <si>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</si>
  <si>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</si>
  <si>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</si>
  <si>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</si>
  <si>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</si>
  <si>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</si>
  <si>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</si>
  <si>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</si>
  <si>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</si>
  <si>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</si>
  <si>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</si>
  <si>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</si>
  <si>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</si>
  <si>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</si>
  <si>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</si>
  <si>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</si>
  <si>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</si>
  <si>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</si>
  <si>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</si>
  <si>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</si>
  <si>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</si>
  <si>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</si>
  <si>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</si>
  <si>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</si>
  <si>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</si>
  <si>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</si>
  <si>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</si>
  <si>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</si>
  <si>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</si>
  <si>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</si>
  <si>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</si>
  <si>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</si>
  <si>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</si>
  <si>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</si>
  <si>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</si>
  <si>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</si>
  <si>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</si>
  <si>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</si>
  <si>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</si>
  <si>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</si>
  <si>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</si>
  <si>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</si>
  <si>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</si>
  <si>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</si>
  <si>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</si>
  <si>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</si>
  <si>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</si>
  <si>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</si>
  <si>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</si>
  <si>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</si>
  <si>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</si>
  <si>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</si>
  <si>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</si>
  <si>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</si>
  <si>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</si>
  <si>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</si>
  <si>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</si>
  <si>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</si>
  <si>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</si>
  <si>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</si>
  <si>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</si>
  <si>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</si>
  <si>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</si>
  <si>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</si>
  <si>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</si>
  <si>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</si>
  <si>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</si>
  <si>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</si>
  <si>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</si>
  <si>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</si>
  <si>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</si>
  <si>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</si>
  <si>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</si>
  <si>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</si>
  <si>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</si>
  <si>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</si>
  <si>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</si>
  <si>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</si>
  <si>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</si>
  <si>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</si>
  <si>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</si>
  <si>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</si>
  <si>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</si>
  <si>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</si>
  <si>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</si>
  <si>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</si>
  <si>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</si>
  <si>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</si>
  <si>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</si>
  <si>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</si>
  <si>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</si>
  <si>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</si>
  <si>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</si>
  <si>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</si>
  <si>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</si>
  <si>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</si>
  <si>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</si>
  <si>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</si>
  <si>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</si>
  <si>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</si>
  <si>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</si>
  <si>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</si>
  <si>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</si>
  <si>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</si>
  <si>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</si>
  <si>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</si>
  <si>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</si>
  <si>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</si>
  <si>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</si>
  <si>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</si>
  <si>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</si>
  <si>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</si>
  <si>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</si>
  <si>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</si>
  <si>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</si>
  <si>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</si>
  <si>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</si>
  <si>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</si>
  <si>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</si>
  <si>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</si>
  <si>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</si>
  <si>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</si>
  <si>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</si>
  <si>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</si>
  <si>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</si>
  <si>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</si>
  <si>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</si>
  <si>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</si>
  <si>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</si>
  <si>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</si>
  <si>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</si>
  <si>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</si>
  <si>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</si>
  <si>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</si>
  <si>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</si>
  <si>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</si>
  <si>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</si>
  <si>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</si>
  <si>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</si>
  <si>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</si>
  <si>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</si>
  <si>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</si>
  <si>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</si>
  <si>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</si>
  <si>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</si>
  <si>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</si>
  <si>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</si>
  <si>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</si>
  <si>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</si>
  <si>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</si>
  <si>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</si>
  <si>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</si>
  <si>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</si>
  <si>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</si>
  <si>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</si>
  <si>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</si>
  <si>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</si>
  <si>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</si>
  <si>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</si>
  <si>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</si>
  <si>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</si>
  <si>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</si>
  <si>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</si>
  <si>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</si>
  <si>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</si>
  <si>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</si>
  <si>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</si>
  <si>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</si>
  <si>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</si>
  <si>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</si>
  <si>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</si>
  <si>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</si>
  <si>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</si>
  <si>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</si>
  <si>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</si>
  <si>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</si>
  <si>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</si>
  <si>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</si>
  <si>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</si>
  <si>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</si>
  <si>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</si>
  <si>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</si>
  <si>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</si>
  <si>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</si>
  <si>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</si>
  <si>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</si>
  <si>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</si>
  <si>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</si>
  <si>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</si>
  <si>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</si>
  <si>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</si>
  <si>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</si>
  <si>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</si>
  <si>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</si>
  <si>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</si>
  <si>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</si>
  <si>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</si>
  <si>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</si>
  <si>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</si>
  <si>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</si>
  <si>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</si>
  <si>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</si>
  <si>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</si>
  <si>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</si>
  <si>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</si>
  <si>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</si>
  <si>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</si>
  <si>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</si>
  <si>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</si>
  <si>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</si>
  <si>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</si>
  <si>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</si>
  <si>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</si>
  <si>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</si>
  <si>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</si>
  <si>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</si>
  <si>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</si>
  <si>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</si>
  <si>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</si>
  <si>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</si>
  <si>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</si>
  <si>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</si>
  <si>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</si>
  <si>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</si>
  <si>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</si>
  <si>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</si>
  <si>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</si>
  <si>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</si>
  <si>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</si>
  <si>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</si>
  <si>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</si>
  <si>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</si>
  <si>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</si>
  <si>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</si>
  <si>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</si>
  <si>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</si>
  <si>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</si>
  <si>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</si>
  <si>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</si>
  <si>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</si>
  <si>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</si>
  <si>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</si>
  <si>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</si>
  <si>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</si>
  <si>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</si>
  <si>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</si>
  <si>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</si>
  <si>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</si>
  <si>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</si>
  <si>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</si>
  <si>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</si>
  <si>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</si>
  <si>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</si>
  <si>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</si>
  <si>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</si>
  <si>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</si>
  <si>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</si>
  <si>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</si>
  <si>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</si>
  <si>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</si>
  <si>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</si>
  <si>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</si>
  <si>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</si>
  <si>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</si>
  <si>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</si>
  <si>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</si>
  <si>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</si>
  <si>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</si>
  <si>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</si>
  <si>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</si>
  <si>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</si>
  <si>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</si>
  <si>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</si>
  <si>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</si>
  <si>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</si>
  <si>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</si>
  <si>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</si>
  <si>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</si>
  <si>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</si>
  <si>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</si>
  <si>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</si>
  <si>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</si>
  <si>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</si>
  <si>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</si>
  <si>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</si>
  <si>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</si>
  <si>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</si>
  <si>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</si>
  <si>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</si>
  <si>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</si>
  <si>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</si>
  <si>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</si>
  <si>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</si>
  <si>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</si>
  <si>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</si>
  <si>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</si>
  <si>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</si>
  <si>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</si>
  <si>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</si>
  <si>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</si>
  <si>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</si>
  <si>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</si>
  <si>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</si>
  <si>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</si>
  <si>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</si>
  <si>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</si>
  <si>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</si>
  <si>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</si>
  <si>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</si>
  <si>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</si>
  <si>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</si>
  <si>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</si>
  <si>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</si>
  <si>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</si>
  <si>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</si>
  <si>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</si>
  <si>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</si>
  <si>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</si>
  <si>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</si>
  <si>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</si>
  <si>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</si>
  <si>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</si>
  <si>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</si>
  <si>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</si>
  <si>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</si>
  <si>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</si>
  <si>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</si>
  <si>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</si>
  <si>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</si>
  <si>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</si>
  <si>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</si>
  <si>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</si>
  <si>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</si>
  <si>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</si>
  <si>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</si>
  <si>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</si>
  <si>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</si>
  <si>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</si>
  <si>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</si>
  <si>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</si>
  <si>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</si>
  <si>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</si>
  <si>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</si>
  <si>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</si>
  <si>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</si>
  <si>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</si>
  <si>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</si>
  <si>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</si>
  <si>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</si>
  <si>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</si>
  <si>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</si>
  <si>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</si>
  <si>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</si>
  <si>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</si>
  <si>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</si>
  <si>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</si>
  <si>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</si>
  <si>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</si>
  <si>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</si>
  <si>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</si>
  <si>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</si>
  <si>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</si>
  <si>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</si>
  <si>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</si>
  <si>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</si>
  <si>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</si>
  <si>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</si>
  <si>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</si>
  <si>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</si>
  <si>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</si>
  <si>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</si>
  <si>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</si>
  <si>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</si>
  <si>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</si>
  <si>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</si>
  <si>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</si>
  <si>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</si>
  <si>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</si>
  <si>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</si>
  <si>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</si>
  <si>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</si>
  <si>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</si>
  <si>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</si>
  <si>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</si>
  <si>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</si>
  <si>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</si>
  <si>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</si>
  <si>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</si>
  <si>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</si>
  <si>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</si>
  <si>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</si>
  <si>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</si>
  <si>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</si>
  <si>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</si>
  <si>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</si>
  <si>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</si>
  <si>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</si>
  <si>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</si>
  <si>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</si>
  <si>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</si>
  <si>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</si>
  <si>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</si>
  <si>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</si>
  <si>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</si>
  <si>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</si>
  <si>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</si>
  <si>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</si>
  <si>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</si>
  <si>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</si>
  <si>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</si>
  <si>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</si>
  <si>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</si>
  <si>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</si>
  <si>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</si>
  <si>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</si>
  <si>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</si>
  <si>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</si>
  <si>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</si>
  <si>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</si>
  <si>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</si>
  <si>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</si>
  <si>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</si>
  <si>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</si>
  <si>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</si>
  <si>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</si>
  <si>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</si>
  <si>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</si>
  <si>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</si>
  <si>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</si>
  <si>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</si>
  <si>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</si>
  <si>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</si>
  <si>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</si>
  <si>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</si>
  <si>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</si>
  <si>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</si>
  <si>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</si>
  <si>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</si>
  <si>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</si>
  <si>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</si>
  <si>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</si>
  <si>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</si>
  <si>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</si>
  <si>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</si>
  <si>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</si>
  <si>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</si>
  <si>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</si>
  <si>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</si>
  <si>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</si>
  <si>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</si>
  <si>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</si>
  <si>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</si>
  <si>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</si>
  <si>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</si>
  <si>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</si>
  <si>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</si>
  <si>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</si>
  <si>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</si>
  <si>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</si>
  <si>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</si>
  <si>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</si>
  <si>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</si>
  <si>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</si>
  <si>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</si>
  <si>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</si>
  <si>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</si>
  <si>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</si>
  <si>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</si>
  <si>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</si>
  <si>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</si>
  <si>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</si>
  <si>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</si>
  <si>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</si>
  <si>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</si>
  <si>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</si>
  <si>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</si>
  <si>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</si>
  <si>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</si>
  <si>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</si>
  <si>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</si>
  <si>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</si>
  <si>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</si>
  <si>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</si>
  <si>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</si>
  <si>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</si>
  <si>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</si>
  <si>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</si>
  <si>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</si>
  <si>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</si>
  <si>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</si>
  <si>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</si>
  <si>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</si>
  <si>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</si>
  <si>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</si>
  <si>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</si>
  <si>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</si>
  <si>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</si>
  <si>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</si>
  <si>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</si>
  <si>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</si>
  <si>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</si>
  <si>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</si>
  <si>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</si>
  <si>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</si>
  <si>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</si>
  <si>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</si>
  <si>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</si>
  <si>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</si>
  <si>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</si>
  <si>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</si>
  <si>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</si>
  <si>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</si>
  <si>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</si>
  <si>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</si>
  <si>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</si>
  <si>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</si>
  <si>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</si>
  <si>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</si>
  <si>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</si>
  <si>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</si>
  <si>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</si>
  <si>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</si>
  <si>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</si>
  <si>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</si>
  <si>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</si>
  <si>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</si>
  <si>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</si>
  <si>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</si>
  <si>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</si>
  <si>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</si>
  <si>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</si>
  <si>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</si>
  <si>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</si>
  <si>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</si>
  <si>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</si>
  <si>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</si>
  <si>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</si>
  <si>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</si>
  <si>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</si>
  <si>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</si>
  <si>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</si>
  <si>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</si>
  <si>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</si>
  <si>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</si>
  <si>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</si>
  <si>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</si>
  <si>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</si>
  <si>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</si>
  <si>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</si>
  <si>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</si>
  <si>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</si>
  <si>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</si>
  <si>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</si>
  <si>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</si>
  <si>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</si>
  <si>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</si>
  <si>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</si>
  <si>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</si>
  <si>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</si>
  <si>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</si>
  <si>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</si>
  <si>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</si>
  <si>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</si>
  <si>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</si>
  <si>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</si>
  <si>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</si>
  <si>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</si>
  <si>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</si>
  <si>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</si>
  <si>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</si>
  <si>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</si>
  <si>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</si>
  <si>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</si>
  <si>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</si>
  <si>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</si>
  <si>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</si>
  <si>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</si>
  <si>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</si>
  <si>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</si>
  <si>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</si>
  <si>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</si>
  <si>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</si>
  <si>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</si>
  <si>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</si>
  <si>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</si>
  <si>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</si>
  <si>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</si>
  <si>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</si>
  <si>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</si>
  <si>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</si>
  <si>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</si>
  <si>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</si>
  <si>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</si>
  <si>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</si>
  <si>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</si>
  <si>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</si>
  <si>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</si>
  <si>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</si>
  <si>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</si>
  <si>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</si>
  <si>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</si>
  <si>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</si>
  <si>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</si>
  <si>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</si>
  <si>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</si>
  <si>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</si>
  <si>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</si>
  <si>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</si>
  <si>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</si>
  <si>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</si>
  <si>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</si>
  <si>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</si>
  <si>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</si>
  <si>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</si>
  <si>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</si>
  <si>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</si>
  <si>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</si>
  <si>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</si>
  <si>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</si>
  <si>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</si>
  <si>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</si>
  <si>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</si>
  <si>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</si>
  <si>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</si>
  <si>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</si>
  <si>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</si>
  <si>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</si>
  <si>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</si>
  <si>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</si>
  <si>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</si>
  <si>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</si>
  <si>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</si>
  <si>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</si>
  <si>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</si>
  <si>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</si>
  <si>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</si>
  <si>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</si>
  <si>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</si>
  <si>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</si>
  <si>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</si>
  <si>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</si>
  <si>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</si>
  <si>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</si>
  <si>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</si>
  <si>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</si>
  <si>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</si>
  <si>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</si>
  <si>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</si>
  <si>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</si>
  <si>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</si>
  <si>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</si>
  <si>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</si>
  <si>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</si>
  <si>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</si>
  <si>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</si>
  <si>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</si>
  <si>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</si>
  <si>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</si>
  <si>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</si>
  <si>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</si>
  <si>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</si>
  <si>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</si>
  <si>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</si>
  <si>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</si>
  <si>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</si>
  <si>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</si>
  <si>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</si>
  <si>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</si>
  <si>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</si>
  <si>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</si>
  <si>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</si>
  <si>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</si>
  <si>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</si>
  <si>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</si>
  <si>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</si>
  <si>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</si>
  <si>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</si>
  <si>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</si>
  <si>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</si>
  <si>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</si>
  <si>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</si>
  <si>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</si>
  <si>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</si>
  <si>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</si>
  <si>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</si>
  <si>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</si>
  <si>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</si>
  <si>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</si>
  <si>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</si>
  <si>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</si>
  <si>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</si>
  <si>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</si>
  <si>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</si>
  <si>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</si>
  <si>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</si>
  <si>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</si>
  <si>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</si>
  <si>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</si>
  <si>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</si>
  <si>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</si>
  <si>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</si>
  <si>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</si>
  <si>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</si>
  <si>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</si>
  <si>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</si>
  <si>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</si>
  <si>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</si>
  <si>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</si>
  <si>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</si>
  <si>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</si>
  <si>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</si>
  <si>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</si>
  <si>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</si>
  <si>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</si>
  <si>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</si>
  <si>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</si>
  <si>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</si>
  <si>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</si>
  <si>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</si>
  <si>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</si>
  <si>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</si>
  <si>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</si>
  <si>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</si>
  <si>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</si>
  <si>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</si>
  <si>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</si>
  <si>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</si>
  <si>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</si>
  <si>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</si>
  <si>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</si>
  <si>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</si>
  <si>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</si>
  <si>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</si>
  <si>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</si>
  <si>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</si>
  <si>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</si>
  <si>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</si>
  <si>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</si>
  <si>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</si>
  <si>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</si>
  <si>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</si>
  <si>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</si>
  <si>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</si>
  <si>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</si>
  <si>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</si>
  <si>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</si>
  <si>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</si>
  <si>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</si>
  <si>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</si>
  <si>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</si>
  <si>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</si>
  <si>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</si>
  <si>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</si>
  <si>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</si>
  <si>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</si>
  <si>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</si>
  <si>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</si>
  <si>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</si>
  <si>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</si>
  <si>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</si>
  <si>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</si>
  <si>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</si>
  <si>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</si>
  <si>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</si>
  <si>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</si>
  <si>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</si>
  <si>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</si>
  <si>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</si>
  <si>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</si>
  <si>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</si>
  <si>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</si>
  <si>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</si>
  <si>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</si>
  <si>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</si>
  <si>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</si>
  <si>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</si>
  <si>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</si>
  <si>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</si>
  <si>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</si>
  <si>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</si>
  <si>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</si>
  <si>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</si>
  <si>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</si>
  <si>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</si>
  <si>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</si>
  <si>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</si>
  <si>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</si>
  <si>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</si>
  <si>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</si>
  <si>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</si>
  <si>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</si>
  <si>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</si>
  <si>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</si>
  <si>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</si>
  <si>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</si>
  <si>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</si>
  <si>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</si>
  <si>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</si>
  <si>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</si>
  <si>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</si>
  <si>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</si>
  <si>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</si>
  <si>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</si>
  <si>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</si>
  <si>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</si>
  <si>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</si>
  <si>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</si>
  <si>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</si>
  <si>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</si>
  <si>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</si>
  <si>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</si>
  <si>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</si>
  <si>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</si>
  <si>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</si>
  <si>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</si>
  <si>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</si>
  <si>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</si>
  <si>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</si>
  <si>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</si>
  <si>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</si>
  <si>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</si>
  <si>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</si>
  <si>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</si>
  <si>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</si>
  <si>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</si>
  <si>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</si>
  <si>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</si>
  <si>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</si>
  <si>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</si>
  <si>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</si>
  <si>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</si>
  <si>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</si>
  <si>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</si>
  <si>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</si>
  <si>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</si>
  <si>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</si>
  <si>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</si>
  <si>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</si>
  <si>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</si>
  <si>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</si>
  <si>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</si>
  <si>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</si>
  <si>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</si>
  <si>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</si>
  <si>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</si>
  <si>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</si>
  <si>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</si>
  <si>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</si>
  <si>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</si>
  <si>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</si>
  <si>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</si>
  <si>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</si>
  <si>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</si>
  <si>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</si>
  <si>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</si>
  <si>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</si>
  <si>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</si>
  <si>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</si>
  <si>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</si>
  <si>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</si>
  <si>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</si>
  <si>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</si>
  <si>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</si>
  <si>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</si>
  <si>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</si>
  <si>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</si>
  <si>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</si>
  <si>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</si>
  <si>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</si>
  <si>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</si>
  <si>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</si>
  <si>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</si>
  <si>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</si>
  <si>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</si>
  <si>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</si>
  <si>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</si>
  <si>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</si>
  <si>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</si>
  <si>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</si>
  <si>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</si>
  <si>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</si>
  <si>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</si>
  <si>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</si>
  <si>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</si>
  <si>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</si>
  <si>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</si>
  <si>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</si>
  <si>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</si>
  <si>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</si>
  <si>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</si>
  <si>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</si>
  <si>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</si>
  <si>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</si>
  <si>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</si>
  <si>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</si>
  <si>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</si>
  <si>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</si>
  <si>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</si>
  <si>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</si>
  <si>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</si>
  <si>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</si>
  <si>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</si>
  <si>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</si>
  <si>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</si>
  <si>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</si>
  <si>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</si>
  <si>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</si>
  <si>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</si>
  <si>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</si>
  <si>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</si>
  <si>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</si>
  <si>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</si>
  <si>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</si>
  <si>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</si>
  <si>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</si>
  <si>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</si>
  <si>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</si>
  <si>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</si>
  <si>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</si>
  <si>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</si>
  <si>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</si>
  <si>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</si>
  <si>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</si>
  <si>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</si>
  <si>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</si>
  <si>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</si>
  <si>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</si>
  <si>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</si>
  <si>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</si>
  <si>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</si>
  <si>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</si>
  <si>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</si>
  <si>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</si>
  <si>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</si>
  <si>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</si>
  <si>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</si>
  <si>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</si>
  <si>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</si>
  <si>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</si>
  <si>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</si>
  <si>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</si>
  <si>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</si>
  <si>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</si>
  <si>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</si>
  <si>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</si>
  <si>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</si>
  <si>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</si>
  <si>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</si>
  <si>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</si>
  <si>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</si>
  <si>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</si>
  <si>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</si>
  <si>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</si>
  <si>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</si>
  <si>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</si>
  <si>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</si>
  <si>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</si>
  <si>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</si>
  <si>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</si>
  <si>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</si>
  <si>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</si>
  <si>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</si>
  <si>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</si>
  <si>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</si>
  <si>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</si>
  <si>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</si>
  <si>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</si>
  <si>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</si>
  <si>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</si>
  <si>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</si>
  <si>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</si>
  <si>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</si>
  <si>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</si>
  <si>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</si>
  <si>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</si>
  <si>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</si>
  <si>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</si>
  <si>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</si>
  <si>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</si>
  <si>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</si>
  <si>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</si>
  <si>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</si>
  <si>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</si>
  <si>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</si>
  <si>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</si>
  <si>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</si>
  <si>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</si>
  <si>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</si>
  <si>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</si>
  <si>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</si>
  <si>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</si>
  <si>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</si>
  <si>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</si>
  <si>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</si>
  <si>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</si>
  <si>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</si>
  <si>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</si>
  <si>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</si>
  <si>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</si>
  <si>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</si>
  <si>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</si>
  <si>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</si>
  <si>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</si>
  <si>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</si>
  <si>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</si>
  <si>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</si>
  <si>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</si>
  <si>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</si>
  <si>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</si>
  <si>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</si>
  <si>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</si>
  <si>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</si>
  <si>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</si>
  <si>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</si>
  <si>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</si>
  <si>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</si>
  <si>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</si>
  <si>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</si>
  <si>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</si>
  <si>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</si>
  <si>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</si>
  <si>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</si>
  <si>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</si>
  <si>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</si>
  <si>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</si>
  <si>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</si>
  <si>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</si>
  <si>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</si>
  <si>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</si>
  <si>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</si>
  <si>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</si>
  <si>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</si>
  <si>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</si>
  <si>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</si>
  <si>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</si>
  <si>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</si>
  <si>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</si>
  <si>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</si>
  <si>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</si>
  <si>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</si>
  <si>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</si>
  <si>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</si>
  <si>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</si>
  <si>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</si>
  <si>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</si>
  <si>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</si>
  <si>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</si>
  <si>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</si>
  <si>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</si>
  <si>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</si>
  <si>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</si>
  <si>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</si>
  <si>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</si>
  <si>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</si>
  <si>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</si>
  <si>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</si>
  <si>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</si>
  <si>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</si>
  <si>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</si>
  <si>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</si>
  <si>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</si>
  <si>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</si>
  <si>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</si>
  <si>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</si>
  <si>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</si>
  <si>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</si>
  <si>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</si>
  <si>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</si>
  <si>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</si>
  <si>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</si>
  <si>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</si>
  <si>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</si>
  <si>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</si>
  <si>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</si>
  <si>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</si>
  <si>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</si>
  <si>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</si>
  <si>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</si>
  <si>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</si>
  <si>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</si>
  <si>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</si>
  <si>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</si>
  <si>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</si>
  <si>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</si>
  <si>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</si>
  <si>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</si>
  <si>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</si>
  <si>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</si>
  <si>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</si>
  <si>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</si>
  <si>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</si>
  <si>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</si>
  <si>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</si>
  <si>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</si>
  <si>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</si>
  <si>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</si>
  <si>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</si>
  <si>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</si>
  <si>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</si>
  <si>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</si>
  <si>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</si>
  <si>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</si>
  <si>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</si>
  <si>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</si>
  <si>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</si>
  <si>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</si>
  <si>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</si>
  <si>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</si>
  <si>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</si>
  <si>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</si>
  <si>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</si>
  <si>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</si>
  <si>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</si>
  <si>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</si>
  <si>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</si>
  <si>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</si>
  <si>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</si>
  <si>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</si>
  <si>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</si>
  <si>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</si>
  <si>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</si>
  <si>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</si>
  <si>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</si>
  <si>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</si>
  <si>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</si>
  <si>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</si>
  <si>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</si>
  <si>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</si>
  <si>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</si>
  <si>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</si>
  <si>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</si>
  <si>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</si>
  <si>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</si>
  <si>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</si>
  <si>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</si>
  <si>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</si>
  <si>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</si>
  <si>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</si>
  <si>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</si>
  <si>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</si>
  <si>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</si>
  <si>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</si>
  <si>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</si>
  <si>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</si>
  <si>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</si>
  <si>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</si>
  <si>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</si>
  <si>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</si>
  <si>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</si>
  <si>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</si>
  <si>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</si>
  <si>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</si>
  <si>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</si>
  <si>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</si>
  <si>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</si>
  <si>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</si>
  <si>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</si>
  <si>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</si>
  <si>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</si>
  <si>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</si>
  <si>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</si>
  <si>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</si>
  <si>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</si>
  <si>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</si>
  <si>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</si>
  <si>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</si>
  <si>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</si>
  <si>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</si>
  <si>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</si>
  <si>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</si>
  <si>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</si>
  <si>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</si>
  <si>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</si>
  <si>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</si>
  <si>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</si>
  <si>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</si>
  <si>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</si>
  <si>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</si>
  <si>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</si>
  <si>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</si>
  <si>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</si>
  <si>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</si>
  <si>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</si>
  <si>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</si>
  <si>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</si>
  <si>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</si>
  <si>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</si>
  <si>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</si>
  <si>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</si>
  <si>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</si>
  <si>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</si>
  <si>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</si>
  <si>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</si>
  <si>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</si>
  <si>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</si>
  <si>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</si>
  <si>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</si>
  <si>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</si>
  <si>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</si>
  <si>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</si>
  <si>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</si>
  <si>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</si>
  <si>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</si>
  <si>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</si>
  <si>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</si>
  <si>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</si>
  <si>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</si>
  <si>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</si>
  <si>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</si>
  <si>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</si>
  <si>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</si>
  <si>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</si>
  <si>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</si>
  <si>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</si>
  <si>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</si>
  <si>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</si>
  <si>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</si>
  <si>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</si>
  <si>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</si>
  <si>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</si>
  <si>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</si>
  <si>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</si>
  <si>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</si>
  <si>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</si>
  <si>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</si>
  <si>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</si>
  <si>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</si>
  <si>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</si>
  <si>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</si>
  <si>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</si>
  <si>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</si>
  <si>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</si>
  <si>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</si>
  <si>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</si>
  <si>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</si>
  <si>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</si>
  <si>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</si>
  <si>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</si>
  <si>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</si>
  <si>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</si>
  <si>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</si>
  <si>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</si>
  <si>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</si>
  <si>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</si>
  <si>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</si>
  <si>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</si>
  <si>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</si>
  <si>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</si>
  <si>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</si>
  <si>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</si>
  <si>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</si>
  <si>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</si>
  <si>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</si>
  <si>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</si>
  <si>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</si>
  <si>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</si>
  <si>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</si>
  <si>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</si>
  <si>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</si>
  <si>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</si>
  <si>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</si>
  <si>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</si>
  <si>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</si>
  <si>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</si>
  <si>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</si>
  <si>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</si>
  <si>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</si>
  <si>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</si>
  <si>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</si>
  <si>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</si>
  <si>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</si>
  <si>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</si>
  <si>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</si>
  <si>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</si>
  <si>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</si>
  <si>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</si>
  <si>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</si>
  <si>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</si>
  <si>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</si>
  <si>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</si>
  <si>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</si>
  <si>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</si>
  <si>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</si>
  <si>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</si>
  <si>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</si>
  <si>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</si>
  <si>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</si>
  <si>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</si>
  <si>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</si>
  <si>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</si>
  <si>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</si>
  <si>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</si>
  <si>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</si>
  <si>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</si>
  <si>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</si>
  <si>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</si>
  <si>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</si>
  <si>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</si>
  <si>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</si>
  <si>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</si>
  <si>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</si>
  <si>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</si>
  <si>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</si>
  <si>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</si>
  <si>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</si>
  <si>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</si>
  <si>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</si>
  <si>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</si>
  <si>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</si>
  <si>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</si>
  <si>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</si>
  <si>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</si>
  <si>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</si>
  <si>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</si>
  <si>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</si>
  <si>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</si>
  <si>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</si>
  <si>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</si>
  <si>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</si>
  <si>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</si>
  <si>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</si>
  <si>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</si>
  <si>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</si>
  <si>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</si>
  <si>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</si>
  <si>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</si>
  <si>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</si>
  <si>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</si>
  <si>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</si>
  <si>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</si>
  <si>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</si>
  <si>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</si>
  <si>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</si>
  <si>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</si>
  <si>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</si>
  <si>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</si>
  <si>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</si>
  <si>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</si>
  <si>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</si>
  <si>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</si>
  <si>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</si>
  <si>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</si>
  <si>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</si>
  <si>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</si>
  <si>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</si>
  <si>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</si>
  <si>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</si>
  <si>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</si>
  <si>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</si>
  <si>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</si>
  <si>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</si>
  <si>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</si>
  <si>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</si>
  <si>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</si>
  <si>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</si>
  <si>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</si>
  <si>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</si>
  <si>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</si>
  <si>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</si>
  <si>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</si>
  <si>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</si>
  <si>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</si>
  <si>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</si>
  <si>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</si>
  <si>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</si>
  <si>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</si>
  <si>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</si>
  <si>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</si>
  <si>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</si>
  <si>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</si>
  <si>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</si>
  <si>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</si>
  <si>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</si>
  <si>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</si>
  <si>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</si>
  <si>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</si>
  <si>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</si>
  <si>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</si>
  <si>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</si>
  <si>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</si>
  <si>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</si>
  <si>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</si>
  <si>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</si>
  <si>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</si>
  <si>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</si>
  <si>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</si>
  <si>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</si>
  <si>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</si>
  <si>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</si>
  <si>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</si>
  <si>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</si>
  <si>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</si>
  <si>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</si>
  <si>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</si>
  <si>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</si>
  <si>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</si>
  <si>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</si>
  <si>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</si>
  <si>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</si>
  <si>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</si>
  <si>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</si>
  <si>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</si>
  <si>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</si>
  <si>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</si>
  <si>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</si>
  <si>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</si>
  <si>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</si>
  <si>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</si>
  <si>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</si>
  <si>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</si>
  <si>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</si>
  <si>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</si>
  <si>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</si>
  <si>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</si>
  <si>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</si>
  <si>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</si>
  <si>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</si>
  <si>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</si>
  <si>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</si>
  <si>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</si>
  <si>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</si>
  <si>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</si>
  <si>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</si>
  <si>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</si>
  <si>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</si>
  <si>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</si>
  <si>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</si>
  <si>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</si>
  <si>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</si>
  <si>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</si>
  <si>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</si>
  <si>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</si>
  <si>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</si>
  <si>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</si>
  <si>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</si>
  <si>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</si>
  <si>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</si>
  <si>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</si>
  <si>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</si>
  <si>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</si>
  <si>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</si>
  <si>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</si>
  <si>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</si>
  <si>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</si>
  <si>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</si>
  <si>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</si>
  <si>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</si>
  <si>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</si>
  <si>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</si>
  <si>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</si>
  <si>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</si>
  <si>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</si>
  <si>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</si>
  <si>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</si>
  <si>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</si>
  <si>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</si>
  <si>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</si>
  <si>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</si>
  <si>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</si>
  <si>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</si>
  <si>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</si>
  <si>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</si>
  <si>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</si>
  <si>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</si>
  <si>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</si>
  <si>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</si>
  <si>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</si>
  <si>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</si>
  <si>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</si>
  <si>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</si>
  <si>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</si>
  <si>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</si>
  <si>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</si>
  <si>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</si>
  <si>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</si>
  <si>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</si>
  <si>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</si>
  <si>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</si>
  <si>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</si>
  <si>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</si>
  <si>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</si>
  <si>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</si>
  <si>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</si>
  <si>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</si>
  <si>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</si>
  <si>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</si>
  <si>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</si>
  <si>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</si>
  <si>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</si>
  <si>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</si>
  <si>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</si>
  <si>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</si>
  <si>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</si>
  <si>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</si>
  <si>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</si>
  <si>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</si>
  <si>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</si>
  <si>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</si>
  <si>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</si>
  <si>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</si>
  <si>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</si>
  <si>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</si>
  <si>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</si>
  <si>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</si>
  <si>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</si>
  <si>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</si>
  <si>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</si>
  <si>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</si>
  <si>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</si>
  <si>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</si>
  <si>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</si>
  <si>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</si>
  <si>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</si>
  <si>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</si>
  <si>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</si>
  <si>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</si>
  <si>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</si>
  <si>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</si>
  <si>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</si>
  <si>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</si>
  <si>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</si>
  <si>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</si>
  <si>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</si>
  <si>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</si>
  <si>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</si>
  <si>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</si>
  <si>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</si>
  <si>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</si>
  <si>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</si>
  <si>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</si>
  <si>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</si>
  <si>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</si>
  <si>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</si>
  <si>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</si>
  <si>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</si>
  <si>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</si>
  <si>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</si>
  <si>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</si>
  <si>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</si>
  <si>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</si>
  <si>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</si>
  <si>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</si>
  <si>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</si>
  <si>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</si>
  <si>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</si>
  <si>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</si>
  <si>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</si>
  <si>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</si>
  <si>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</si>
  <si>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</si>
  <si>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</si>
  <si>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</si>
  <si>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</si>
  <si>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</si>
  <si>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</si>
  <si>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</si>
  <si>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</si>
  <si>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</si>
  <si>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</si>
  <si>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</si>
  <si>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</si>
  <si>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</si>
  <si>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</si>
  <si>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</si>
  <si>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</si>
  <si>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</si>
  <si>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</si>
  <si>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</si>
  <si>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</si>
  <si>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</si>
  <si>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</si>
  <si>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</si>
  <si>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</si>
  <si>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</si>
  <si>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</si>
  <si>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</si>
  <si>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</si>
  <si>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</si>
  <si>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</si>
  <si>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</si>
  <si>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</si>
  <si>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</si>
  <si>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</si>
  <si>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</si>
  <si>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</si>
  <si>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</si>
  <si>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</si>
  <si>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</si>
  <si>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</si>
  <si>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</si>
  <si>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</si>
  <si>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</si>
  <si>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</si>
  <si>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</si>
  <si>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</si>
  <si>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</si>
  <si>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</si>
  <si>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</si>
  <si>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</si>
  <si>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</si>
  <si>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</si>
  <si>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</si>
  <si>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</si>
  <si>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</si>
  <si>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</si>
  <si>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</si>
  <si>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</si>
  <si>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</si>
  <si>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</si>
  <si>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</si>
  <si>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</si>
  <si>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</si>
  <si>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</si>
  <si>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</si>
  <si>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</si>
  <si>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</si>
  <si>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</si>
  <si>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</si>
  <si>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</si>
  <si>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</si>
  <si>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</si>
  <si>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</si>
  <si>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</si>
  <si>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</si>
  <si>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</si>
  <si>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</si>
  <si>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</si>
  <si>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</si>
  <si>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</si>
  <si>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</si>
  <si>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</si>
  <si>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C:\Users\luisn\OneDrive - ATERPA\00.SERVIDOR\SALA TÉCNICA\00.PROJETOS\01.ENVIOS CLIENTE\Projetos 9 - 17.03.2026\MS-01_BR163_MS-638_638-EDI_5\03.TE</t>
  </si>
  <si>
    <t>C:\Users\luisn\OneDrive - ATERPA\00.SERVIDOR\SALA TÉCNICA\00.PROJETOS\01.ENVIOS CLIENTE\Projetos 9 - 17.03.2026\MS-01_BR163_MS-638_638-EDI_5\04.DR</t>
  </si>
  <si>
    <t>C:\Users\luisn\OneDrive - ATERPA\00.SERVIDOR\SALA TÉCNICA\00.PROJETOS\01.ENVIOS CLIENTE\Projetos 9 - 17.03.2026\MS-01_BR163_MS-638_638-EDI_5\05.SI</t>
  </si>
  <si>
    <t>C:\Users\luisn\OneDrive - ATERPA\00.SERVIDOR\SALA TÉCNICA\00.PROJETOS\01.ENVIOS CLIENTE\Projetos 9 - 17.03.2026\MS-01_BR163_MS-638_638-EDI_5\07.PV</t>
  </si>
  <si>
    <t>C:\Users\luisn\OneDrive - ATERPA\00.SERVIDOR\SALA TÉCNICA\00.PROJETOS\01.ENVIOS CLIENTE\Projetos 9 - 17.03.2026\MS-01_BR163_MS-638_638-EDI_5\08.ES</t>
  </si>
  <si>
    <t>C:\Users\luisn\OneDrive - ATERPA\00.SERVIDOR\SALA TÉCNICA\00.PROJETOS\01.ENVIOS CLIENTE\Projetos 9 - 17.03.2026\MS-01_BR163_MS-638_638-EDI_5\09.EL</t>
  </si>
  <si>
    <t>C:\Users\luisn\OneDrive - ATERPA\00.SERVIDOR\SALA TÉCNICA\00.PROJETOS\01.ENVIOS CLIENTE\Projetos 9 - 17.03.2026\MS-01_BR163_MS-638_638-EDI_5\10.GG</t>
  </si>
  <si>
    <t>C:\Users\luisn\OneDrive - ATERPA\00.SERVIDOR\SALA TÉCNICA\00.PROJETOS\01.ENVIOS CLIENTE\Projetos 9 - 17.03.2026\MS-01_BR163_MS-638_638-EDI_5\11.IN</t>
  </si>
  <si>
    <t>C:\Users\luisn\OneDrive - ATERPA\00.SERVIDOR\SALA TÉCNICA\00.PROJETOS\01.ENVIOS CLIENTE\Projetos 9 - 17.03.2026\MS-01_BR163_MS-638_638-EDI_5\12.DS</t>
  </si>
  <si>
    <t>C:\Users\luisn\OneDrive - ATERPA\00.SERVIDOR\SALA TÉCNICA\00.PROJETOS\01.ENVIOS CLIENTE\Projetos 9 - 17.03.2026\MS-01_BR163_MS-638_638-EDI_5\13.DV</t>
  </si>
  <si>
    <t>C:\Users\luisn\OneDrive - ATERPA\00.SERVIDOR\SALA TÉCNICA\00.PROJETOS\01.ENVIOS CLIENTE\Projetos 9 - 17.03.2026\MS-01_BR163_MS-638_638-EDI_5\14.AQ</t>
  </si>
  <si>
    <t>C:\Users\luisn\OneDrive - ATERPA\00.SERVIDOR\SALA TÉCNICA\00.PROJETOS\01.ENVIOS CLIENTE\Projetos 9 - 17.03.2026\MS-01_BR163_MS-638_638-EDI_5\15.HI</t>
  </si>
  <si>
    <t>C:\Users\luisn\OneDrive - ATERPA\00.SERVIDOR\SALA TÉCNICA\00.PROJETOS\01.ENVIOS CLIENTE\Projetos 9 - 17.03.2026\MS-01_BR163_MS-638_638-EDI_5\16.AR</t>
  </si>
  <si>
    <t>C:\Users\luisn\OneDrive - ATERPA\00.SERVIDOR\SALA TÉCNICA\00.PROJETOS\01.ENVIOS CLIENTE\Projetos 9 - 17.03.2026\MS-01_BR163_MS-638_638-EDI_5\17.PA</t>
  </si>
  <si>
    <t>Projetos 9 - 17.03.2026</t>
  </si>
  <si>
    <t>revisão ontem</t>
  </si>
  <si>
    <t>Remessa</t>
  </si>
  <si>
    <t>Documento</t>
  </si>
  <si>
    <t>Revisão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</si>
  <si>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16/04/2026</t>
    </r>
  </si>
  <si>
    <t>ORIGEM</t>
  </si>
  <si>
    <t>SAIDA</t>
  </si>
  <si>
    <t>https://aterpa-my.sharepoint.com/:f:/g/personal/luis_nunes_aterpa_com_br/IgCVlEOybDu1RrUmmUcPpVgkATRdwz5TarAfYpSYiAP79mY?e=3yxZxw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</si>
</sst>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5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7" fillId="3" borderId="13" xfId="0" applyFont="1" applyFill="1" applyBorder="1" applyAlignment="1">
      <alignment vertical="center"/>
    </xf>
    <xf numFmtId="0" fontId="7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2" applyFont="1" applyBorder="1"/>
    <xf numFmtId="0" fontId="1" fillId="0" borderId="1" xfId="0" applyFont="1" applyBorder="1"/>
    <xf numFmtId="0" fontId="9" fillId="5" borderId="1" xfId="0" applyFont="1" applyFill="1" applyBorder="1"/>
    <xf numFmtId="0" fontId="1" fillId="6" borderId="1" xfId="0" applyFont="1" applyFill="1" applyBorder="1"/>
    <xf numFmtId="0" fontId="9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7" fillId="3" borderId="13" xfId="0" applyFont="1" applyFill="1" applyBorder="1"/>
    <xf numFmtId="0" fontId="7" fillId="3" borderId="14" xfId="0" applyFont="1" applyFill="1" applyBorder="1"/>
    <xf numFmtId="0" fontId="7" fillId="3" borderId="21" xfId="0" applyFont="1" applyFill="1" applyBorder="1"/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4" fillId="0" borderId="0" xfId="1"/>
  </cellXfs>
  <cellStyles count="3">
    <cellStyle name="Hiperlink" xfId="1" builtinId="8"/>
    <cellStyle name="Normal" xfId="0" builtinId="0"/>
    <cellStyle name="Porcentagem" xfId="2" builtinId="5"/>
  </cellStyles>
  <dxfs count="21"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59055</xdr:rowOff>
    </xdr:from>
    <xdr:to>
      <xdr:col>0</xdr:col>
      <xdr:colOff>1577460</xdr:colOff>
      <xdr:row>0</xdr:row>
      <xdr:rowOff>438181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1695546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5" totalsRowShown="0" headerRowDxfId="20" dataDxfId="19">
  <autoFilter ref="A3:L1285" xr:uid="{55EBD2E6-4905-4F5C-BA52-B543D2ADF583}"/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Row],[DOCUMENTO]],_xlfn.SORTBY(ARQUIVOS_RECEBIDOS!$E$2:$F$4998,ARQUIVOS_RECEBIDOS!$F$2:$F$4998,-1),2,)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/>
    <tableColumn id="7" xr3:uid="{3E4DADF2-C5F9-492F-B780-FC1D97C761B8}" name="PASTA" dataDxfId="12"/>
    <tableColumn id="8" xr3:uid="{D00974EC-69D8-4156-9AFF-2666A0D1C8A8}" name="ARQUIVO" dataDxfId="7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1">
      <calculatedColumnFormula array="1">_xlfn.TEXTJOIN(", ",TRUE,_xlfn.UNIQUE(_xlfn._xlws.FILTER(ARQUIVOS_RECEBIDOS!$F$2:$F$4998,ARQUIVOS_RECEBIDOS!$E$2:$E$4998=LD_01[[#This Row],[DOCUMENTO]])))</calculatedColumnFormula>
    </tableColumn>
    <tableColumn id="3" xr3:uid="{B6310292-962B-4FD1-8615-33E0F83AD21B}" name="DATA RECEBIMENTO" dataDxfId="10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ORIGEM" dataDxfId="0">
      <calculatedColumnFormula>"C:\Users\luisn\ATERPA\A373_Projetos - Documentos\11.Sala Tecnica\01.PROJETOS\ANO 01\MSV-163MS-"&amp;LD_01[[#This Row],[TRECHO]]&amp;"\"&amp;_xlfn.XLOOKUP(LD_01[[#This Row],[SIGLA]],'CLASSES DE PROJETOS'!$C$3:$C$37,'CLASSES DE PROJETOS'!$E$3:$E$37)</calculatedColumnFormula>
    </tableColumn>
    <tableColumn id="9" xr3:uid="{F1F4E688-C2BC-4155-B3D5-D0084C854729}" name="SAIDA" dataDxfId="1">
      <calculatedColumnFormula>"C:\Users\luisn\OneDrive - ATERPA\0.TABLET\A373_Projetos_Ano01\MSV-163MS-"&amp;LD_01[[#This Row],[TRECHO]]&amp;"\"&amp;_xlfn.XLOOKUP(LD_01[[#This Row],[SIGLA]],'CLASSES DE PROJETOS'!$C$3:$C$37,'CLASSES DE PROJETOS'!$E$3:$E$37)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20" totalsRowShown="0" headerRowDxfId="9">
  <autoFilter ref="A1:P3220" xr:uid="{7BA176B9-6F08-40B5-BD6B-DC3733B37C21}">
    <filterColumn colId="0">
      <filters>
        <filter val="MSV-163MS-454-460-ACA-EXE-DE-H1-201-R00.dwg"/>
        <filter val="MSV-163MS-454-460-ACA-EXE-DE-H1-201-R00.pdf"/>
      </filters>
    </filterColumn>
  </autoFilter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8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terpa-my.sharepoint.com/:f:/g/personal/luis_nunes_aterpa_com_br/IgCVlEOybDu1RrUmmUcPpVgkATRdwz5TarAfYpSYiAP79mY?e=3yxZxw" TargetMode="External"/><Relationship Id="rId1" Type="http://schemas.openxmlformats.org/officeDocument/2006/relationships/hyperlink" Target="https://aterpa-my.sharepoint.com/:f:/g/personal/luis_nunes_aterpa_com_br/IgCVlEOybDu1RrUmmUcPpVgkATRdwz5TarAfYpSYiAP79mY?e=3yxZxw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5"/>
  <sheetViews>
    <sheetView tabSelected="1" workbookViewId="0">
      <selection activeCell="H10" sqref="H10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4.109375" style="6" bestFit="1" customWidth="1"/>
    <col min="9" max="9" width="16.88671875" style="6" hidden="1" customWidth="1"/>
    <col min="10" max="10" width="20.109375" style="6" hidden="1" customWidth="1"/>
    <col min="11" max="11" width="7.5546875" style="6" customWidth="1"/>
    <col min="12" max="13" width="7.6640625" style="6" bestFit="1" customWidth="1"/>
    <col min="14" max="15" width="10.33203125" style="6" bestFit="1" customWidth="1"/>
    <col min="16" max="16" width="7.77734375" style="6" bestFit="1" customWidth="1"/>
    <col min="17" max="18" width="10.33203125" style="6" bestFit="1" customWidth="1"/>
    <col min="19" max="21" width="7.6640625" style="6" bestFit="1" customWidth="1"/>
    <col min="22" max="23" width="10.33203125" style="6" bestFit="1" customWidth="1"/>
    <col min="24" max="24" width="7.6640625" style="6" bestFit="1" customWidth="1"/>
    <col min="25" max="16384" width="8.88671875" style="6"/>
  </cols>
  <sheetData>
    <row r="1" spans="1:12" ht="38.4" customHeight="1" x14ac:dyDescent="0.3">
      <c r="A1" s="37" t="s">
        <v>4354</v>
      </c>
      <c r="B1" s="38"/>
      <c r="C1" s="38"/>
      <c r="D1" s="38"/>
      <c r="E1" s="38"/>
      <c r="F1" s="38"/>
      <c r="G1" s="38"/>
      <c r="H1" s="38"/>
      <c r="I1" s="39"/>
    </row>
    <row r="2" spans="1:12" ht="15" thickBot="1" x14ac:dyDescent="0.35">
      <c r="A2" s="43" t="s">
        <v>4410</v>
      </c>
      <c r="B2" s="44"/>
      <c r="C2" s="10" t="s">
        <v>4415</v>
      </c>
      <c r="D2" s="40" t="s">
        <v>5487</v>
      </c>
      <c r="E2" s="41"/>
      <c r="F2" s="41"/>
      <c r="G2" s="41"/>
      <c r="H2" s="41"/>
      <c r="I2" s="42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5488</v>
      </c>
      <c r="L3" s="7" t="s">
        <v>5489</v>
      </c>
    </row>
    <row r="4" spans="1:12" x14ac:dyDescent="0.3">
      <c r="A4" s="6" t="s">
        <v>2808</v>
      </c>
      <c r="B4" s="6" t="str">
        <f>VLOOKUP(LD_01[[#This Row],[DOCUMENTO]],_xlfn.SORTBY(ARQUIVOS_RECEBIDOS!$E$2:$F$4998,ARQUIVOS_RECEBIDOS!$F$2:$F$4998,-1),2,)</f>
        <v>R03</v>
      </c>
      <c r="C4" s="6" t="s">
        <v>4313</v>
      </c>
      <c r="D4" s="8" t="s">
        <v>4080</v>
      </c>
      <c r="E4" s="8" t="s">
        <v>4146</v>
      </c>
      <c r="F4" s="6" t="s">
        <v>4152</v>
      </c>
      <c r="G4" s="49" t="s">
        <v>5490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4" s="6" t="str" cm="1">
        <f t="array" ref="I4">_xlfn.TEXTJOIN(", ",TRUE,_xlfn.UNIQUE(_xlfn._xlws.FILTER(ARQUIVOS_RECEBIDOS!$F$2:$F$4998,ARQUIVOS_RECEBIDOS!$E$2:$E$4998=LD_01[[#This Row],[DOCUMENTO]])))</f>
        <v>R03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5" spans="1:12" x14ac:dyDescent="0.3">
      <c r="A5" s="6" t="s">
        <v>2809</v>
      </c>
      <c r="B5" s="6" t="str">
        <f>VLOOKUP(LD_01[[#This Row],[DOCUMENTO]],_xlfn.SORTBY(ARQUIVOS_RECEBIDOS!$E$2:$F$4998,ARQUIVOS_RECEBIDOS!$F$2:$F$4998,-1),2,)</f>
        <v>R04</v>
      </c>
      <c r="C5" s="6" t="s">
        <v>4313</v>
      </c>
      <c r="D5" s="8" t="s">
        <v>4080</v>
      </c>
      <c r="E5" s="8" t="s">
        <v>4146</v>
      </c>
      <c r="F5" s="6" t="s">
        <v>4152</v>
      </c>
      <c r="G5" s="49" t="s">
        <v>5490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5" s="6" t="str" cm="1">
        <f t="array" ref="I5">_xlfn.TEXTJOIN(", ",TRUE,_xlfn.UNIQUE(_xlfn._xlws.FILTER(ARQUIVOS_RECEBIDOS!$F$2:$F$4998,ARQUIVOS_RECEBIDOS!$E$2:$E$4998=LD_01[[#This Row],[DOCUMENTO]])))</f>
        <v>R03, R04</v>
      </c>
      <c r="J5" s="13" cm="1">
        <f t="array" ref="J5">_xlfn.UNIQUE(_xlfn._xlws.FILTER(ARQUIVOS[DATA RECEBIMENTO],(ARQUIVOS[DOCUMENTO]=LD_01[[#This Row],[DOCUMENTO]])*(ARQUIVOS[REVISÃO]=LD_01[[#This Row],[REVISÃO]])))</f>
        <v>45946</v>
      </c>
      <c r="K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6" spans="1:12" x14ac:dyDescent="0.3">
      <c r="A6" s="6" t="s">
        <v>2810</v>
      </c>
      <c r="B6" s="6" t="str">
        <f>VLOOKUP(LD_01[[#This Row],[DOCUMENTO]],_xlfn.SORTBY(ARQUIVOS_RECEBIDOS!$E$2:$F$4998,ARQUIVOS_RECEBIDOS!$F$2:$F$4998,-1),2,)</f>
        <v>R03</v>
      </c>
      <c r="C6" s="6" t="s">
        <v>4313</v>
      </c>
      <c r="D6" s="8" t="s">
        <v>4080</v>
      </c>
      <c r="E6" s="8" t="s">
        <v>4146</v>
      </c>
      <c r="F6" s="6" t="s">
        <v>4152</v>
      </c>
      <c r="G6" s="49" t="s">
        <v>5490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6" s="6" t="str" cm="1">
        <f t="array" ref="I6">_xlfn.TEXTJOIN(", ",TRUE,_xlfn.UNIQUE(_xlfn._xlws.FILTER(ARQUIVOS_RECEBIDOS!$F$2:$F$4998,ARQUIVOS_RECEBIDOS!$E$2:$E$4998=LD_01[[#This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7" spans="1:12" x14ac:dyDescent="0.3">
      <c r="A7" s="6" t="s">
        <v>2811</v>
      </c>
      <c r="B7" s="6" t="str">
        <f>VLOOKUP(LD_01[[#This Row],[DOCUMENTO]],_xlfn.SORTBY(ARQUIVOS_RECEBIDOS!$E$2:$F$4998,ARQUIVOS_RECEBIDOS!$F$2:$F$4998,-1),2,)</f>
        <v>R05</v>
      </c>
      <c r="C7" s="6" t="s">
        <v>4313</v>
      </c>
      <c r="D7" s="8" t="s">
        <v>4082</v>
      </c>
      <c r="E7" s="8" t="s">
        <v>4146</v>
      </c>
      <c r="F7" s="6" t="s">
        <v>4152</v>
      </c>
      <c r="G7" s="49" t="s">
        <v>5490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7" s="6" t="str" cm="1">
        <f t="array" ref="I7">_xlfn.TEXTJOIN(", ",TRUE,_xlfn.UNIQUE(_xlfn._xlws.FILTER(ARQUIVOS_RECEBIDOS!$F$2:$F$4998,ARQUIVOS_RECEBIDOS!$E$2:$E$4998=LD_01[[#This Row],[DOCUMENTO]])))</f>
        <v>R05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8" spans="1:12" ht="28.8" x14ac:dyDescent="0.3">
      <c r="A8" s="6" t="s">
        <v>2812</v>
      </c>
      <c r="B8" s="6" t="str">
        <f>VLOOKUP(LD_01[[#This Row],[DOCUMENTO]],_xlfn.SORTBY(ARQUIVOS_RECEBIDOS!$E$2:$F$4998,ARQUIVOS_RECEBIDOS!$F$2:$F$4998,-1),2,)</f>
        <v>R03</v>
      </c>
      <c r="C8" s="6" t="s">
        <v>4313</v>
      </c>
      <c r="D8" s="8" t="s">
        <v>4083</v>
      </c>
      <c r="E8" s="8" t="s">
        <v>4146</v>
      </c>
      <c r="F8" s="6" t="s">
        <v>4152</v>
      </c>
      <c r="G8" s="49" t="s">
        <v>5490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8" s="6" t="str" cm="1">
        <f t="array" ref="I8">_xlfn.TEXTJOIN(", ",TRUE,_xlfn.UNIQUE(_xlfn._xlws.FILTER(ARQUIVOS_RECEBIDOS!$F$2:$F$4998,ARQUIVOS_RECEBIDOS!$E$2:$E$4998=LD_01[[#This Row],[DOCUMENTO]])))</f>
        <v>R03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9" spans="1:12" x14ac:dyDescent="0.3">
      <c r="A9" s="6" t="s">
        <v>2813</v>
      </c>
      <c r="B9" s="6" t="str">
        <f>VLOOKUP(LD_01[[#This Row],[DOCUMENTO]],_xlfn.SORTBY(ARQUIVOS_RECEBIDOS!$E$2:$F$4998,ARQUIVOS_RECEBIDOS!$F$2:$F$4998,-1),2,)</f>
        <v>R00</v>
      </c>
      <c r="C9" s="6" t="s">
        <v>4313</v>
      </c>
      <c r="D9" s="8" t="s">
        <v>4084</v>
      </c>
      <c r="E9" s="8" t="s">
        <v>4146</v>
      </c>
      <c r="F9" s="6" t="s">
        <v>4152</v>
      </c>
      <c r="G9" s="49" t="s">
        <v>5490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9" s="6" t="str" cm="1">
        <f t="array" ref="I9">_xlfn.TEXTJOIN(", ",TRUE,_xlfn.UNIQUE(_xlfn._xlws.FILTER(ARQUIVOS_RECEBIDOS!$F$2:$F$4998,ARQUIVOS_RECEBIDOS!$E$2:$E$4998=LD_01[[#This Row],[DOCUMENTO]])))</f>
        <v>R00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10" spans="1:12" ht="28.8" x14ac:dyDescent="0.3">
      <c r="A10" s="6" t="s">
        <v>2814</v>
      </c>
      <c r="B10" s="6" t="str">
        <f>VLOOKUP(LD_01[[#This Row],[DOCUMENTO]],_xlfn.SORTBY(ARQUIVOS_RECEBIDOS!$E$2:$F$4998,ARQUIVOS_RECEBIDOS!$F$2:$F$4998,-1),2,)</f>
        <v>R04</v>
      </c>
      <c r="C10" s="6" t="s">
        <v>4313</v>
      </c>
      <c r="D10" s="8" t="s">
        <v>4085</v>
      </c>
      <c r="E10" s="8" t="s">
        <v>4146</v>
      </c>
      <c r="F10" s="6" t="s">
        <v>4152</v>
      </c>
      <c r="G10" s="49" t="s">
        <v>5490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10" s="6" t="str" cm="1">
        <f t="array" ref="I10">_xlfn.TEXTJOIN(", ",TRUE,_xlfn.UNIQUE(_xlfn._xlws.FILTER(ARQUIVOS_RECEBIDOS!$F$2:$F$4998,ARQUIVOS_RECEBIDOS!$E$2:$E$4998=LD_01[[#This Row],[DOCUMENTO]])))</f>
        <v>R04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11" spans="1:12" ht="28.8" x14ac:dyDescent="0.3">
      <c r="A11" s="6" t="s">
        <v>2815</v>
      </c>
      <c r="B11" s="6" t="str">
        <f>VLOOKUP(LD_01[[#This Row],[DOCUMENTO]],_xlfn.SORTBY(ARQUIVOS_RECEBIDOS!$E$2:$F$4998,ARQUIVOS_RECEBIDOS!$F$2:$F$4998,-1),2,)</f>
        <v>R01</v>
      </c>
      <c r="C11" s="6" t="s">
        <v>4313</v>
      </c>
      <c r="D11" s="8" t="s">
        <v>4086</v>
      </c>
      <c r="E11" s="8" t="s">
        <v>4146</v>
      </c>
      <c r="F11" s="6" t="s">
        <v>4152</v>
      </c>
      <c r="G11" s="49" t="s">
        <v>5490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11" s="6" t="str" cm="1">
        <f t="array" ref="I11">_xlfn.TEXTJOIN(", ",TRUE,_xlfn.UNIQUE(_xlfn._xlws.FILTER(ARQUIVOS_RECEBIDOS!$F$2:$F$4998,ARQUIVOS_RECEBIDOS!$E$2:$E$4998=LD_01[[#This Row],[DOCUMENTO]])))</f>
        <v>R01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01\MSV-163MS-452-454\10.DR</v>
      </c>
      <c r="L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ATERPA\0.TABLET\A373_Projetos_Ano01\MSV-163MS-452-454\10.DR</v>
      </c>
    </row>
    <row r="12" spans="1:12" x14ac:dyDescent="0.3">
      <c r="A12" s="6" t="s">
        <v>2838</v>
      </c>
      <c r="B12" s="6" t="str">
        <f>VLOOKUP(LD_01[[#This Row],[DOCUMENTO]],_xlfn.SORTBY(ARQUIVOS_RECEBIDOS!$E$2:$F$4998,ARQUIVOS_RECEBIDOS!$F$2:$F$4998,-1),2,)</f>
        <v>R03</v>
      </c>
      <c r="C12" s="6" t="s">
        <v>4313</v>
      </c>
      <c r="D12" s="8" t="s">
        <v>4098</v>
      </c>
      <c r="E12" s="8" t="s">
        <v>4148</v>
      </c>
      <c r="F12" s="6" t="s">
        <v>4157</v>
      </c>
      <c r="G12" s="49" t="s">
        <v>5490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12" s="6" t="str" cm="1">
        <f t="array" ref="I12">_xlfn.TEXTJOIN(", ",TRUE,_xlfn.UNIQUE(_xlfn._xlws.FILTER(ARQUIVOS_RECEBIDOS!$F$2:$F$4998,ARQUIVOS_RECEBIDOS!$E$2:$E$4998=LD_01[[#This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3" spans="1:12" x14ac:dyDescent="0.3">
      <c r="A13" s="6" t="s">
        <v>2839</v>
      </c>
      <c r="B13" s="6" t="str">
        <f>VLOOKUP(LD_01[[#This Row],[DOCUMENTO]],_xlfn.SORTBY(ARQUIVOS_RECEBIDOS!$E$2:$F$4998,ARQUIVOS_RECEBIDOS!$F$2:$F$4998,-1),2,)</f>
        <v>R02</v>
      </c>
      <c r="C13" s="6" t="s">
        <v>4313</v>
      </c>
      <c r="D13" s="8" t="s">
        <v>4098</v>
      </c>
      <c r="E13" s="8" t="s">
        <v>4148</v>
      </c>
      <c r="F13" s="6" t="s">
        <v>4157</v>
      </c>
      <c r="G13" s="49" t="s">
        <v>5490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13" s="6" t="str" cm="1">
        <f t="array" ref="I13">_xlfn.TEXTJOIN(", ",TRUE,_xlfn.UNIQUE(_xlfn._xlws.FILTER(ARQUIVOS_RECEBIDOS!$F$2:$F$4998,ARQUIVOS_RECEBIDOS!$E$2:$E$4998=LD_01[[#This Row],[DOCUMENTO]])))</f>
        <v>R02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4" spans="1:12" ht="28.8" x14ac:dyDescent="0.3">
      <c r="A14" s="6" t="s">
        <v>2840</v>
      </c>
      <c r="B14" s="6" t="str">
        <f>VLOOKUP(LD_01[[#This Row],[DOCUMENTO]],_xlfn.SORTBY(ARQUIVOS_RECEBIDOS!$E$2:$F$4998,ARQUIVOS_RECEBIDOS!$F$2:$F$4998,-1),2,)</f>
        <v>R02</v>
      </c>
      <c r="C14" s="6" t="s">
        <v>4313</v>
      </c>
      <c r="D14" s="8" t="s">
        <v>4175</v>
      </c>
      <c r="E14" s="8" t="s">
        <v>4148</v>
      </c>
      <c r="F14" s="6" t="s">
        <v>4157</v>
      </c>
      <c r="G14" s="49" t="s">
        <v>5490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14" s="6" t="str" cm="1">
        <f t="array" ref="I14">_xlfn.TEXTJOIN(", ",TRUE,_xlfn.UNIQUE(_xlfn._xlws.FILTER(ARQUIVOS_RECEBIDOS!$F$2:$F$4998,ARQUIVOS_RECEBIDOS!$E$2:$E$4998=LD_01[[#This Row],[DOCUMENTO]])))</f>
        <v>R02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5" spans="1:12" ht="28.8" x14ac:dyDescent="0.3">
      <c r="A15" s="6" t="s">
        <v>2841</v>
      </c>
      <c r="B15" s="6" t="str">
        <f>VLOOKUP(LD_01[[#This Row],[DOCUMENTO]],_xlfn.SORTBY(ARQUIVOS_RECEBIDOS!$E$2:$F$4998,ARQUIVOS_RECEBIDOS!$F$2:$F$4998,-1),2,)</f>
        <v>R00</v>
      </c>
      <c r="C15" s="6" t="s">
        <v>4313</v>
      </c>
      <c r="D15" s="8" t="s">
        <v>4175</v>
      </c>
      <c r="E15" s="8" t="s">
        <v>4148</v>
      </c>
      <c r="F15" s="6" t="s">
        <v>4157</v>
      </c>
      <c r="G15" s="49" t="s">
        <v>5490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15" s="6" t="str" cm="1">
        <f t="array" ref="I15">_xlfn.TEXTJOIN(", ",TRUE,_xlfn.UNIQUE(_xlfn._xlws.FILTER(ARQUIVOS_RECEBIDOS!$F$2:$F$4998,ARQUIVOS_RECEBIDOS!$E$2:$E$4998=LD_01[[#This Row],[DOCUMENTO]])))</f>
        <v>R00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6" spans="1:12" ht="28.8" x14ac:dyDescent="0.3">
      <c r="A16" s="6" t="s">
        <v>2842</v>
      </c>
      <c r="B16" s="6" t="str">
        <f>VLOOKUP(LD_01[[#This Row],[DOCUMENTO]],_xlfn.SORTBY(ARQUIVOS_RECEBIDOS!$E$2:$F$4998,ARQUIVOS_RECEBIDOS!$F$2:$F$4998,-1),2,)</f>
        <v>R02</v>
      </c>
      <c r="C16" s="6" t="s">
        <v>4313</v>
      </c>
      <c r="D16" s="8" t="s">
        <v>4176</v>
      </c>
      <c r="E16" s="8" t="s">
        <v>4148</v>
      </c>
      <c r="F16" s="6" t="s">
        <v>4157</v>
      </c>
      <c r="G16" s="49" t="s">
        <v>5490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16" s="6" t="str" cm="1">
        <f t="array" ref="I16">_xlfn.TEXTJOIN(", ",TRUE,_xlfn.UNIQUE(_xlfn._xlws.FILTER(ARQUIVOS_RECEBIDOS!$F$2:$F$4998,ARQUIVOS_RECEBIDOS!$E$2:$E$4998=LD_01[[#This Row],[DOCUMENTO]])))</f>
        <v>R02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7" spans="1:12" ht="28.8" x14ac:dyDescent="0.3">
      <c r="A17" s="6" t="s">
        <v>2843</v>
      </c>
      <c r="B17" s="6" t="str">
        <f>VLOOKUP(LD_01[[#This Row],[DOCUMENTO]],_xlfn.SORTBY(ARQUIVOS_RECEBIDOS!$E$2:$F$4998,ARQUIVOS_RECEBIDOS!$F$2:$F$4998,-1),2,)</f>
        <v>R00</v>
      </c>
      <c r="C17" s="6" t="s">
        <v>4313</v>
      </c>
      <c r="D17" s="8" t="s">
        <v>4171</v>
      </c>
      <c r="E17" s="8" t="s">
        <v>4148</v>
      </c>
      <c r="F17" s="6" t="s">
        <v>4157</v>
      </c>
      <c r="G17" s="49" t="s">
        <v>5490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17" s="6" t="str" cm="1">
        <f t="array" ref="I17">_xlfn.TEXTJOIN(", ",TRUE,_xlfn.UNIQUE(_xlfn._xlws.FILTER(ARQUIVOS_RECEBIDOS!$F$2:$F$4998,ARQUIVOS_RECEBIDOS!$E$2:$E$4998=LD_01[[#This Row],[DOCUMENTO]])))</f>
        <v>R00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01\MSV-163MS-452-454\12.DV</v>
      </c>
      <c r="L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ATERPA\0.TABLET\A373_Projetos_Ano01\MSV-163MS-452-454\12.DV</v>
      </c>
    </row>
    <row r="18" spans="1:12" ht="28.8" x14ac:dyDescent="0.3">
      <c r="A18" s="6" t="s">
        <v>2793</v>
      </c>
      <c r="B18" s="6" t="str">
        <f>VLOOKUP(LD_01[[#This Row],[DOCUMENTO]],_xlfn.SORTBY(ARQUIVOS_RECEBIDOS!$E$2:$F$4998,ARQUIVOS_RECEBIDOS!$F$2:$F$4998,-1),2,)</f>
        <v>R07</v>
      </c>
      <c r="C18" s="6" t="s">
        <v>4313</v>
      </c>
      <c r="D18" s="8" t="s">
        <v>4309</v>
      </c>
      <c r="E18" s="8" t="s">
        <v>4145</v>
      </c>
      <c r="F18" s="6" t="s">
        <v>4150</v>
      </c>
      <c r="G18" s="49" t="s">
        <v>5490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18" s="6" t="str" cm="1">
        <f t="array" ref="I18">_xlfn.TEXTJOIN(", ",TRUE,_xlfn.UNIQUE(_xlfn._xlws.FILTER(ARQUIVOS_RECEBIDOS!$F$2:$F$4998,ARQUIVOS_RECEBIDOS!$E$2:$E$4998=LD_01[[#This Row],[DOCUMENTO]])))</f>
        <v>R07</v>
      </c>
      <c r="J18" s="13" cm="1">
        <f t="array" ref="J18">_xlfn.UNIQUE(_xlfn._xlws.FILTER(ARQUIVOS[DATA RECEBIMENTO],(ARQUIVOS[DOCUMENTO]=LD_01[[#This Row],[DOCUMENTO]])*(ARQUIVOS[REVISÃO]=LD_01[[#This Row],[REVISÃO]])))</f>
        <v>45838</v>
      </c>
      <c r="K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01\MSV-163MS-452-454\18.GE</v>
      </c>
      <c r="L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ATERPA\0.TABLET\A373_Projetos_Ano01\MSV-163MS-452-454\18.GE</v>
      </c>
    </row>
    <row r="19" spans="1:12" ht="28.8" x14ac:dyDescent="0.3">
      <c r="A19" s="6" t="s">
        <v>2795</v>
      </c>
      <c r="B19" s="6" t="str">
        <f>VLOOKUP(LD_01[[#This Row],[DOCUMENTO]],_xlfn.SORTBY(ARQUIVOS_RECEBIDOS!$E$2:$F$4998,ARQUIVOS_RECEBIDOS!$F$2:$F$4998,-1),2,)</f>
        <v>R05</v>
      </c>
      <c r="C19" s="6" t="s">
        <v>4313</v>
      </c>
      <c r="D19" s="8" t="s">
        <v>4309</v>
      </c>
      <c r="E19" s="8" t="s">
        <v>4145</v>
      </c>
      <c r="F19" s="6" t="s">
        <v>4150</v>
      </c>
      <c r="G19" s="49" t="s">
        <v>5490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9" s="6" t="str" cm="1">
        <f t="array" ref="I19">_xlfn.TEXTJOIN(", ",TRUE,_xlfn.UNIQUE(_xlfn._xlws.FILTER(ARQUIVOS_RECEBIDOS!$F$2:$F$4998,ARQUIVOS_RECEBIDOS!$E$2:$E$4998=LD_01[[#This Row],[DOCUMENTO]])))</f>
        <v>R05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01\MSV-163MS-452-454\18.GE</v>
      </c>
      <c r="L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ATERPA\0.TABLET\A373_Projetos_Ano01\MSV-163MS-452-454\18.GE</v>
      </c>
    </row>
    <row r="20" spans="1:12" ht="28.8" x14ac:dyDescent="0.3">
      <c r="A20" s="6" t="s">
        <v>2797</v>
      </c>
      <c r="B20" s="6" t="str">
        <f>VLOOKUP(LD_01[[#This Row],[DOCUMENTO]],_xlfn.SORTBY(ARQUIVOS_RECEBIDOS!$E$2:$F$4998,ARQUIVOS_RECEBIDOS!$F$2:$F$4998,-1),2,)</f>
        <v>R04</v>
      </c>
      <c r="C20" s="6" t="s">
        <v>4313</v>
      </c>
      <c r="D20" s="8" t="s">
        <v>4309</v>
      </c>
      <c r="E20" s="8" t="s">
        <v>4145</v>
      </c>
      <c r="F20" s="6" t="s">
        <v>4150</v>
      </c>
      <c r="G20" s="49" t="s">
        <v>5490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20" s="6" t="str" cm="1">
        <f t="array" ref="I20">_xlfn.TEXTJOIN(", ",TRUE,_xlfn.UNIQUE(_xlfn._xlws.FILTER(ARQUIVOS_RECEBIDOS!$F$2:$F$4998,ARQUIVOS_RECEBIDOS!$E$2:$E$4998=LD_01[[#This Row],[DOCUMENTO]])))</f>
        <v>R04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01\MSV-163MS-452-454\18.GE</v>
      </c>
      <c r="L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ATERPA\0.TABLET\A373_Projetos_Ano01\MSV-163MS-452-454\18.GE</v>
      </c>
    </row>
    <row r="21" spans="1:12" x14ac:dyDescent="0.3">
      <c r="A21" s="6" t="s">
        <v>2799</v>
      </c>
      <c r="B21" s="6" t="str">
        <f>VLOOKUP(LD_01[[#This Row],[DOCUMENTO]],_xlfn.SORTBY(ARQUIVOS_RECEBIDOS!$E$2:$F$4998,ARQUIVOS_RECEBIDOS!$F$2:$F$4998,-1),2,)</f>
        <v>R03</v>
      </c>
      <c r="C21" s="6" t="s">
        <v>4313</v>
      </c>
      <c r="D21" s="8" t="s">
        <v>4198</v>
      </c>
      <c r="E21" s="8" t="s">
        <v>4145</v>
      </c>
      <c r="F21" s="6" t="s">
        <v>4150</v>
      </c>
      <c r="G21" s="49" t="s">
        <v>5490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21" s="6" t="str" cm="1">
        <f t="array" ref="I21">_xlfn.TEXTJOIN(", ",TRUE,_xlfn.UNIQUE(_xlfn._xlws.FILTER(ARQUIVOS_RECEBIDOS!$F$2:$F$4998,ARQUIVOS_RECEBIDOS!$E$2:$E$4998=LD_01[[#This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01\MSV-163MS-452-454\18.GE</v>
      </c>
      <c r="L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ATERPA\0.TABLET\A373_Projetos_Ano01\MSV-163MS-452-454\18.GE</v>
      </c>
    </row>
    <row r="22" spans="1:12" ht="28.8" x14ac:dyDescent="0.3">
      <c r="A22" s="6" t="s">
        <v>2801</v>
      </c>
      <c r="B22" s="6" t="str">
        <f>VLOOKUP(LD_01[[#This Row],[DOCUMENTO]],_xlfn.SORTBY(ARQUIVOS_RECEBIDOS!$E$2:$F$4998,ARQUIVOS_RECEBIDOS!$F$2:$F$4998,-1),2,)</f>
        <v>R03</v>
      </c>
      <c r="C22" s="6" t="s">
        <v>4313</v>
      </c>
      <c r="D22" s="8" t="s">
        <v>4263</v>
      </c>
      <c r="E22" s="8" t="s">
        <v>4145</v>
      </c>
      <c r="F22" s="6" t="s">
        <v>4150</v>
      </c>
      <c r="G22" s="49" t="s">
        <v>5490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22" s="6" t="str" cm="1">
        <f t="array" ref="I22">_xlfn.TEXTJOIN(", ",TRUE,_xlfn.UNIQUE(_xlfn._xlws.FILTER(ARQUIVOS_RECEBIDOS!$F$2:$F$4998,ARQUIVOS_RECEBIDOS!$E$2:$E$4998=LD_01[[#This Row],[DOCUMENTO]])))</f>
        <v>R03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01\MSV-163MS-452-454\18.GE</v>
      </c>
      <c r="L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ATERPA\0.TABLET\A373_Projetos_Ano01\MSV-163MS-452-454\18.GE</v>
      </c>
    </row>
    <row r="23" spans="1:12" ht="28.8" x14ac:dyDescent="0.3">
      <c r="A23" s="6" t="s">
        <v>2830</v>
      </c>
      <c r="B23" s="6" t="str">
        <f>VLOOKUP(LD_01[[#This Row],[DOCUMENTO]],_xlfn.SORTBY(ARQUIVOS_RECEBIDOS!$E$2:$F$4998,ARQUIVOS_RECEBIDOS!$F$2:$F$4998,-1),2,)</f>
        <v>R03</v>
      </c>
      <c r="C23" s="6" t="s">
        <v>4313</v>
      </c>
      <c r="D23" s="8" t="s">
        <v>4080</v>
      </c>
      <c r="E23" s="8" t="s">
        <v>4336</v>
      </c>
      <c r="F23" s="6" t="s">
        <v>4155</v>
      </c>
      <c r="G23" s="49" t="s">
        <v>5490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23" s="6" t="str" cm="1">
        <f t="array" ref="I23">_xlfn.TEXTJOIN(", ",TRUE,_xlfn.UNIQUE(_xlfn._xlws.FILTER(ARQUIVOS_RECEBIDOS!$F$2:$F$4998,ARQUIVOS_RECEBIDOS!$E$2:$E$4998=LD_01[[#This Row],[DOCUMENTO]])))</f>
        <v>R03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01\MSV-163MS-452-454\19.GG</v>
      </c>
      <c r="L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ATERPA\0.TABLET\A373_Projetos_Ano01\MSV-163MS-452-454\19.GG</v>
      </c>
    </row>
    <row r="24" spans="1:12" ht="28.8" x14ac:dyDescent="0.3">
      <c r="A24" s="6" t="s">
        <v>2831</v>
      </c>
      <c r="B24" s="6" t="str">
        <f>VLOOKUP(LD_01[[#This Row],[DOCUMENTO]],_xlfn.SORTBY(ARQUIVOS_RECEBIDOS!$E$2:$F$4998,ARQUIVOS_RECEBIDOS!$F$2:$F$4998,-1),2,)</f>
        <v>R03</v>
      </c>
      <c r="C24" s="6" t="s">
        <v>4313</v>
      </c>
      <c r="D24" s="8" t="s">
        <v>4080</v>
      </c>
      <c r="E24" s="8" t="s">
        <v>4336</v>
      </c>
      <c r="F24" s="6" t="s">
        <v>4155</v>
      </c>
      <c r="G24" s="49" t="s">
        <v>5490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24" s="6" t="str" cm="1">
        <f t="array" ref="I24">_xlfn.TEXTJOIN(", ",TRUE,_xlfn.UNIQUE(_xlfn._xlws.FILTER(ARQUIVOS_RECEBIDOS!$F$2:$F$4998,ARQUIVOS_RECEBIDOS!$E$2:$E$4998=LD_01[[#This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01\MSV-163MS-452-454\19.GG</v>
      </c>
      <c r="L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ATERPA\0.TABLET\A373_Projetos_Ano01\MSV-163MS-452-454\19.GG</v>
      </c>
    </row>
    <row r="25" spans="1:12" ht="28.8" x14ac:dyDescent="0.3">
      <c r="A25" s="6" t="s">
        <v>2832</v>
      </c>
      <c r="B25" s="6" t="str">
        <f>VLOOKUP(LD_01[[#This Row],[DOCUMENTO]],_xlfn.SORTBY(ARQUIVOS_RECEBIDOS!$E$2:$F$4998,ARQUIVOS_RECEBIDOS!$F$2:$F$4998,-1),2,)</f>
        <v>R02</v>
      </c>
      <c r="C25" s="6" t="s">
        <v>4313</v>
      </c>
      <c r="D25" s="8" t="s">
        <v>4080</v>
      </c>
      <c r="E25" s="8" t="s">
        <v>4336</v>
      </c>
      <c r="F25" s="6" t="s">
        <v>4155</v>
      </c>
      <c r="G25" s="49" t="s">
        <v>5490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25" s="6" t="str" cm="1">
        <f t="array" ref="I25">_xlfn.TEXTJOIN(", ",TRUE,_xlfn.UNIQUE(_xlfn._xlws.FILTER(ARQUIVOS_RECEBIDOS!$F$2:$F$4998,ARQUIVOS_RECEBIDOS!$E$2:$E$4998=LD_01[[#This Row],[DOCUMENTO]])))</f>
        <v>R02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01\MSV-163MS-452-454\19.GG</v>
      </c>
      <c r="L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ATERPA\0.TABLET\A373_Projetos_Ano01\MSV-163MS-452-454\19.GG</v>
      </c>
    </row>
    <row r="26" spans="1:12" ht="28.8" x14ac:dyDescent="0.3">
      <c r="A26" s="6" t="s">
        <v>2833</v>
      </c>
      <c r="B26" s="6" t="str">
        <f>VLOOKUP(LD_01[[#This Row],[DOCUMENTO]],_xlfn.SORTBY(ARQUIVOS_RECEBIDOS!$E$2:$F$4998,ARQUIVOS_RECEBIDOS!$F$2:$F$4998,-1),2,)</f>
        <v>R02</v>
      </c>
      <c r="C26" s="6" t="s">
        <v>4313</v>
      </c>
      <c r="D26" s="8" t="s">
        <v>4096</v>
      </c>
      <c r="E26" s="8" t="s">
        <v>4336</v>
      </c>
      <c r="F26" s="6" t="s">
        <v>4155</v>
      </c>
      <c r="G26" s="49" t="s">
        <v>5490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26" s="6" t="str" cm="1">
        <f t="array" ref="I26">_xlfn.TEXTJOIN(", ",TRUE,_xlfn.UNIQUE(_xlfn._xlws.FILTER(ARQUIVOS_RECEBIDOS!$F$2:$F$4998,ARQUIVOS_RECEBIDOS!$E$2:$E$4998=LD_01[[#This Row],[DOCUMENTO]])))</f>
        <v>R02</v>
      </c>
      <c r="J26" s="13" cm="1">
        <f t="array" ref="J26">_xlfn.UNIQUE(_xlfn._xlws.FILTER(ARQUIVOS[DATA RECEBIMENTO],(ARQUIVOS[DOCUMENTO]=LD_01[[#This Row],[DOCUMENTO]])*(ARQUIVOS[REVISÃO]=LD_01[[#This Row],[REVISÃO]])))</f>
        <v>45838</v>
      </c>
      <c r="K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01\MSV-163MS-452-454\19.GG</v>
      </c>
      <c r="L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ATERPA\0.TABLET\A373_Projetos_Ano01\MSV-163MS-452-454\19.GG</v>
      </c>
    </row>
    <row r="27" spans="1:12" ht="28.8" x14ac:dyDescent="0.3">
      <c r="A27" s="6" t="s">
        <v>2834</v>
      </c>
      <c r="B27" s="6" t="str">
        <f>VLOOKUP(LD_01[[#This Row],[DOCUMENTO]],_xlfn.SORTBY(ARQUIVOS_RECEBIDOS!$E$2:$F$4998,ARQUIVOS_RECEBIDOS!$F$2:$F$4998,-1),2,)</f>
        <v>R00</v>
      </c>
      <c r="C27" s="6" t="s">
        <v>4313</v>
      </c>
      <c r="D27" s="8" t="s">
        <v>4097</v>
      </c>
      <c r="E27" s="8" t="s">
        <v>4336</v>
      </c>
      <c r="F27" s="6" t="s">
        <v>4155</v>
      </c>
      <c r="G27" s="49" t="s">
        <v>5490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27" s="6" t="str" cm="1">
        <f t="array" ref="I27">_xlfn.TEXTJOIN(", ",TRUE,_xlfn.UNIQUE(_xlfn._xlws.FILTER(ARQUIVOS_RECEBIDOS!$F$2:$F$4998,ARQUIVOS_RECEBIDOS!$E$2:$E$4998=LD_01[[#This Row],[DOCUMENTO]])))</f>
        <v>R00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01\MSV-163MS-452-454\19.GG</v>
      </c>
      <c r="L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ATERPA\0.TABLET\A373_Projetos_Ano01\MSV-163MS-452-454\19.GG</v>
      </c>
    </row>
    <row r="28" spans="1:12" ht="28.8" x14ac:dyDescent="0.3">
      <c r="A28" s="6" t="s">
        <v>2835</v>
      </c>
      <c r="B28" s="6" t="str">
        <f>VLOOKUP(LD_01[[#This Row],[DOCUMENTO]],_xlfn.SORTBY(ARQUIVOS_RECEBIDOS!$E$2:$F$4998,ARQUIVOS_RECEBIDOS!$F$2:$F$4998,-1),2,)</f>
        <v>R03</v>
      </c>
      <c r="C28" s="6" t="s">
        <v>4313</v>
      </c>
      <c r="D28" s="8" t="s">
        <v>4174</v>
      </c>
      <c r="E28" s="8" t="s">
        <v>4337</v>
      </c>
      <c r="F28" s="6" t="s">
        <v>4156</v>
      </c>
      <c r="G28" s="49" t="s">
        <v>5490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28" s="6" t="str" cm="1">
        <f t="array" ref="I28">_xlfn.TEXTJOIN(", ",TRUE,_xlfn.UNIQUE(_xlfn._xlws.FILTER(ARQUIVOS_RECEBIDOS!$F$2:$F$4998,ARQUIVOS_RECEBIDOS!$E$2:$E$4998=LD_01[[#This Row],[DOCUMENTO]])))</f>
        <v>R03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01\MSV-163MS-452-454\23.IN</v>
      </c>
      <c r="L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ATERPA\0.TABLET\A373_Projetos_Ano01\MSV-163MS-452-454\23.IN</v>
      </c>
    </row>
    <row r="29" spans="1:12" ht="28.8" x14ac:dyDescent="0.3">
      <c r="A29" s="6" t="s">
        <v>2836</v>
      </c>
      <c r="B29" s="6" t="str">
        <f>VLOOKUP(LD_01[[#This Row],[DOCUMENTO]],_xlfn.SORTBY(ARQUIVOS_RECEBIDOS!$E$2:$F$4998,ARQUIVOS_RECEBIDOS!$F$2:$F$4998,-1),2,)</f>
        <v>R03</v>
      </c>
      <c r="C29" s="6" t="s">
        <v>4313</v>
      </c>
      <c r="D29" s="8" t="s">
        <v>4174</v>
      </c>
      <c r="E29" s="8" t="s">
        <v>4337</v>
      </c>
      <c r="F29" s="6" t="s">
        <v>4156</v>
      </c>
      <c r="G29" s="49" t="s">
        <v>5490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29" s="6" t="str" cm="1">
        <f t="array" ref="I29">_xlfn.TEXTJOIN(", ",TRUE,_xlfn.UNIQUE(_xlfn._xlws.FILTER(ARQUIVOS_RECEBIDOS!$F$2:$F$4998,ARQUIVOS_RECEBIDOS!$E$2:$E$4998=LD_01[[#This Row],[DOCUMENTO]])))</f>
        <v>R03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01\MSV-163MS-452-454\23.IN</v>
      </c>
      <c r="L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ATERPA\0.TABLET\A373_Projetos_Ano01\MSV-163MS-452-454\23.IN</v>
      </c>
    </row>
    <row r="30" spans="1:12" ht="28.8" x14ac:dyDescent="0.3">
      <c r="A30" s="6" t="s">
        <v>2837</v>
      </c>
      <c r="B30" s="6" t="str">
        <f>VLOOKUP(LD_01[[#This Row],[DOCUMENTO]],_xlfn.SORTBY(ARQUIVOS_RECEBIDOS!$E$2:$F$4998,ARQUIVOS_RECEBIDOS!$F$2:$F$4998,-1),2,)</f>
        <v>R00</v>
      </c>
      <c r="C30" s="6" t="s">
        <v>4313</v>
      </c>
      <c r="D30" s="8" t="s">
        <v>4170</v>
      </c>
      <c r="E30" s="8" t="s">
        <v>4337</v>
      </c>
      <c r="F30" s="6" t="s">
        <v>4156</v>
      </c>
      <c r="G30" s="49" t="s">
        <v>5490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30" s="6" t="str" cm="1">
        <f t="array" ref="I30">_xlfn.TEXTJOIN(", ",TRUE,_xlfn.UNIQUE(_xlfn._xlws.FILTER(ARQUIVOS_RECEBIDOS!$F$2:$F$4998,ARQUIVOS_RECEBIDOS!$E$2:$E$4998=LD_01[[#This Row],[DOCUMENTO]])))</f>
        <v>R00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01\MSV-163MS-452-454\23.IN</v>
      </c>
      <c r="L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ATERPA\0.TABLET\A373_Projetos_Ano01\MSV-163MS-452-454\23.IN</v>
      </c>
    </row>
    <row r="31" spans="1:12" ht="28.8" x14ac:dyDescent="0.3">
      <c r="A31" s="6" t="s">
        <v>2844</v>
      </c>
      <c r="B31" s="6" t="str">
        <f>VLOOKUP(LD_01[[#This Row],[DOCUMENTO]],_xlfn.SORTBY(ARQUIVOS_RECEBIDOS!$E$2:$F$4998,ARQUIVOS_RECEBIDOS!$F$2:$F$4998,-1),2,)</f>
        <v>R04</v>
      </c>
      <c r="C31" s="6" t="s">
        <v>4313</v>
      </c>
      <c r="D31" s="8" t="s">
        <v>4172</v>
      </c>
      <c r="E31" s="8" t="s">
        <v>4338</v>
      </c>
      <c r="F31" s="6" t="s">
        <v>4158</v>
      </c>
      <c r="G31" s="49" t="s">
        <v>5490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1" s="6" t="str" cm="1">
        <f t="array" ref="I31">_xlfn.TEXTJOIN(", ",TRUE,_xlfn.UNIQUE(_xlfn._xlws.FILTER(ARQUIVOS_RECEBIDOS!$F$2:$F$4998,ARQUIVOS_RECEBIDOS!$E$2:$E$4998=LD_01[[#This Row],[DOCUMENTO]])))</f>
        <v>R04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01\MSV-163MS-452-454\27.PA</v>
      </c>
      <c r="L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ATERPA\0.TABLET\A373_Projetos_Ano01\MSV-163MS-452-454\27.PA</v>
      </c>
    </row>
    <row r="32" spans="1:12" ht="28.8" x14ac:dyDescent="0.3">
      <c r="A32" s="6" t="s">
        <v>2845</v>
      </c>
      <c r="B32" s="6" t="str">
        <f>VLOOKUP(LD_01[[#This Row],[DOCUMENTO]],_xlfn.SORTBY(ARQUIVOS_RECEBIDOS!$E$2:$F$4998,ARQUIVOS_RECEBIDOS!$F$2:$F$4998,-1),2,)</f>
        <v>R05</v>
      </c>
      <c r="C32" s="6" t="s">
        <v>4313</v>
      </c>
      <c r="D32" s="8" t="s">
        <v>4172</v>
      </c>
      <c r="E32" s="8" t="s">
        <v>4338</v>
      </c>
      <c r="F32" s="6" t="s">
        <v>4158</v>
      </c>
      <c r="G32" s="49" t="s">
        <v>5490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2" s="6" t="str" cm="1">
        <f t="array" ref="I32">_xlfn.TEXTJOIN(", ",TRUE,_xlfn.UNIQUE(_xlfn._xlws.FILTER(ARQUIVOS_RECEBIDOS!$F$2:$F$4998,ARQUIVOS_RECEBIDOS!$E$2:$E$4998=LD_01[[#This Row],[DOCUMENTO]])))</f>
        <v>R05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01\MSV-163MS-452-454\27.PA</v>
      </c>
      <c r="L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ATERPA\0.TABLET\A373_Projetos_Ano01\MSV-163MS-452-454\27.PA</v>
      </c>
    </row>
    <row r="33" spans="1:12" ht="28.8" x14ac:dyDescent="0.3">
      <c r="A33" s="6" t="s">
        <v>2846</v>
      </c>
      <c r="B33" s="6" t="str">
        <f>VLOOKUP(LD_01[[#This Row],[DOCUMENTO]],_xlfn.SORTBY(ARQUIVOS_RECEBIDOS!$E$2:$F$4998,ARQUIVOS_RECEBIDOS!$F$2:$F$4998,-1),2,)</f>
        <v>R00</v>
      </c>
      <c r="C33" s="6" t="s">
        <v>4313</v>
      </c>
      <c r="D33" s="8" t="s">
        <v>4173</v>
      </c>
      <c r="E33" s="8" t="s">
        <v>4338</v>
      </c>
      <c r="F33" s="6" t="s">
        <v>4158</v>
      </c>
      <c r="G33" s="49" t="s">
        <v>5490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33" s="6" t="str" cm="1">
        <f t="array" ref="I33">_xlfn.TEXTJOIN(", ",TRUE,_xlfn.UNIQUE(_xlfn._xlws.FILTER(ARQUIVOS_RECEBIDOS!$F$2:$F$4998,ARQUIVOS_RECEBIDOS!$E$2:$E$4998=LD_01[[#This Row],[DOCUMENTO]])))</f>
        <v>R00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01\MSV-163MS-452-454\27.PA</v>
      </c>
      <c r="L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ATERPA\0.TABLET\A373_Projetos_Ano01\MSV-163MS-452-454\27.PA</v>
      </c>
    </row>
    <row r="34" spans="1:12" x14ac:dyDescent="0.3">
      <c r="A34" s="6" t="s">
        <v>2822</v>
      </c>
      <c r="B34" s="6" t="str">
        <f>VLOOKUP(LD_01[[#This Row],[DOCUMENTO]],_xlfn.SORTBY(ARQUIVOS_RECEBIDOS!$E$2:$F$4998,ARQUIVOS_RECEBIDOS!$F$2:$F$4998,-1),2,)</f>
        <v>R04</v>
      </c>
      <c r="C34" s="6" t="s">
        <v>4313</v>
      </c>
      <c r="D34" s="8" t="s">
        <v>4091</v>
      </c>
      <c r="E34" s="8" t="s">
        <v>4147</v>
      </c>
      <c r="F34" s="6" t="s">
        <v>4154</v>
      </c>
      <c r="G34" s="49" t="s">
        <v>5490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34" s="6" t="str" cm="1">
        <f t="array" ref="I34">_xlfn.TEXTJOIN(", ",TRUE,_xlfn.UNIQUE(_xlfn._xlws.FILTER(ARQUIVOS_RECEBIDOS!$F$2:$F$4998,ARQUIVOS_RECEBIDOS!$E$2:$E$4998=LD_01[[#This Row],[DOCUMENTO]])))</f>
        <v>R04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35" spans="1:12" x14ac:dyDescent="0.3">
      <c r="A35" s="6" t="s">
        <v>2823</v>
      </c>
      <c r="B35" s="6" t="str">
        <f>VLOOKUP(LD_01[[#This Row],[DOCUMENTO]],_xlfn.SORTBY(ARQUIVOS_RECEBIDOS!$E$2:$F$4998,ARQUIVOS_RECEBIDOS!$F$2:$F$4998,-1),2,)</f>
        <v>R03</v>
      </c>
      <c r="C35" s="6" t="s">
        <v>4313</v>
      </c>
      <c r="D35" s="8" t="s">
        <v>4091</v>
      </c>
      <c r="E35" s="8" t="s">
        <v>4147</v>
      </c>
      <c r="F35" s="6" t="s">
        <v>4154</v>
      </c>
      <c r="G35" s="49" t="s">
        <v>5490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35" s="6" t="str" cm="1">
        <f t="array" ref="I35">_xlfn.TEXTJOIN(", ",TRUE,_xlfn.UNIQUE(_xlfn._xlws.FILTER(ARQUIVOS_RECEBIDOS!$F$2:$F$4998,ARQUIVOS_RECEBIDOS!$E$2:$E$4998=LD_01[[#This Row],[DOCUMENTO]])))</f>
        <v>R03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36" spans="1:12" x14ac:dyDescent="0.3">
      <c r="A36" s="6" t="s">
        <v>2824</v>
      </c>
      <c r="B36" s="6" t="str">
        <f>VLOOKUP(LD_01[[#This Row],[DOCUMENTO]],_xlfn.SORTBY(ARQUIVOS_RECEBIDOS!$E$2:$F$4998,ARQUIVOS_RECEBIDOS!$F$2:$F$4998,-1),2,)</f>
        <v>R03</v>
      </c>
      <c r="C36" s="6" t="s">
        <v>4313</v>
      </c>
      <c r="D36" s="8" t="s">
        <v>4091</v>
      </c>
      <c r="E36" s="8" t="s">
        <v>4147</v>
      </c>
      <c r="F36" s="6" t="s">
        <v>4154</v>
      </c>
      <c r="G36" s="49" t="s">
        <v>5490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36" s="6" t="str" cm="1">
        <f t="array" ref="I36">_xlfn.TEXTJOIN(", ",TRUE,_xlfn.UNIQUE(_xlfn._xlws.FILTER(ARQUIVOS_RECEBIDOS!$F$2:$F$4998,ARQUIVOS_RECEBIDOS!$E$2:$E$4998=LD_01[[#This Row],[DOCUMENTO]])))</f>
        <v>R03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37" spans="1:12" x14ac:dyDescent="0.3">
      <c r="A37" s="6" t="s">
        <v>2825</v>
      </c>
      <c r="B37" s="6" t="str">
        <f>VLOOKUP(LD_01[[#This Row],[DOCUMENTO]],_xlfn.SORTBY(ARQUIVOS_RECEBIDOS!$E$2:$F$4998,ARQUIVOS_RECEBIDOS!$F$2:$F$4998,-1),2,)</f>
        <v>R07</v>
      </c>
      <c r="C37" s="6" t="s">
        <v>4313</v>
      </c>
      <c r="D37" s="8" t="s">
        <v>4092</v>
      </c>
      <c r="E37" s="8" t="s">
        <v>4147</v>
      </c>
      <c r="F37" s="6" t="s">
        <v>4154</v>
      </c>
      <c r="G37" s="49" t="s">
        <v>5490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37" s="6" t="str" cm="1">
        <f t="array" ref="I37">_xlfn.TEXTJOIN(", ",TRUE,_xlfn.UNIQUE(_xlfn._xlws.FILTER(ARQUIVOS_RECEBIDOS!$F$2:$F$4998,ARQUIVOS_RECEBIDOS!$E$2:$E$4998=LD_01[[#This Row],[DOCUMENTO]])))</f>
        <v>R06, R07</v>
      </c>
      <c r="J37" s="13" cm="1">
        <f t="array" ref="J37">_xlfn.UNIQUE(_xlfn._xlws.FILTER(ARQUIVOS[DATA RECEBIMENTO],(ARQUIVOS[DOCUMENTO]=LD_01[[#This Row],[DOCUMENTO]])*(ARQUIVOS[REVISÃO]=LD_01[[#This Row],[REVISÃO]])))</f>
        <v>45895</v>
      </c>
      <c r="K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38" spans="1:12" x14ac:dyDescent="0.3">
      <c r="A38" s="6" t="s">
        <v>2827</v>
      </c>
      <c r="B38" s="6" t="str">
        <f>VLOOKUP(LD_01[[#This Row],[DOCUMENTO]],_xlfn.SORTBY(ARQUIVOS_RECEBIDOS!$E$2:$F$4998,ARQUIVOS_RECEBIDOS!$F$2:$F$4998,-1),2,)</f>
        <v>R06</v>
      </c>
      <c r="C38" s="6" t="s">
        <v>4313</v>
      </c>
      <c r="D38" s="8" t="s">
        <v>4093</v>
      </c>
      <c r="E38" s="8" t="s">
        <v>4147</v>
      </c>
      <c r="F38" s="6" t="s">
        <v>4154</v>
      </c>
      <c r="G38" s="49" t="s">
        <v>5490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38" s="6" t="str" cm="1">
        <f t="array" ref="I38">_xlfn.TEXTJOIN(", ",TRUE,_xlfn.UNIQUE(_xlfn._xlws.FILTER(ARQUIVOS_RECEBIDOS!$F$2:$F$4998,ARQUIVOS_RECEBIDOS!$E$2:$E$4998=LD_01[[#This Row],[DOCUMENTO]])))</f>
        <v>R06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39" spans="1:12" x14ac:dyDescent="0.3">
      <c r="A39" s="6" t="s">
        <v>2828</v>
      </c>
      <c r="B39" s="6" t="str">
        <f>VLOOKUP(LD_01[[#This Row],[DOCUMENTO]],_xlfn.SORTBY(ARQUIVOS_RECEBIDOS!$E$2:$F$4998,ARQUIVOS_RECEBIDOS!$F$2:$F$4998,-1),2,)</f>
        <v>R05</v>
      </c>
      <c r="C39" s="6" t="s">
        <v>4313</v>
      </c>
      <c r="D39" s="8" t="s">
        <v>4094</v>
      </c>
      <c r="E39" s="8" t="s">
        <v>4147</v>
      </c>
      <c r="F39" s="6" t="s">
        <v>4154</v>
      </c>
      <c r="G39" s="49" t="s">
        <v>5490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39" s="6" t="str" cm="1">
        <f t="array" ref="I39">_xlfn.TEXTJOIN(", ",TRUE,_xlfn.UNIQUE(_xlfn._xlws.FILTER(ARQUIVOS_RECEBIDOS!$F$2:$F$4998,ARQUIVOS_RECEBIDOS!$E$2:$E$4998=LD_01[[#This Row],[DOCUMENTO]])))</f>
        <v>R05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40" spans="1:12" x14ac:dyDescent="0.3">
      <c r="A40" s="6" t="s">
        <v>2829</v>
      </c>
      <c r="B40" s="6" t="str">
        <f>VLOOKUP(LD_01[[#This Row],[DOCUMENTO]],_xlfn.SORTBY(ARQUIVOS_RECEBIDOS!$E$2:$F$4998,ARQUIVOS_RECEBIDOS!$F$2:$F$4998,-1),2,)</f>
        <v>R03</v>
      </c>
      <c r="C40" s="6" t="s">
        <v>4313</v>
      </c>
      <c r="D40" s="8" t="s">
        <v>4095</v>
      </c>
      <c r="E40" s="8" t="s">
        <v>4147</v>
      </c>
      <c r="F40" s="6" t="s">
        <v>4154</v>
      </c>
      <c r="G40" s="49" t="s">
        <v>5490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0" s="6" t="str" cm="1">
        <f t="array" ref="I40">_xlfn.TEXTJOIN(", ",TRUE,_xlfn.UNIQUE(_xlfn._xlws.FILTER(ARQUIVOS_RECEBIDOS!$F$2:$F$4998,ARQUIVOS_RECEBIDOS!$E$2:$E$4998=LD_01[[#This Row],[DOCUMENTO]])))</f>
        <v>R03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01\MSV-163MS-452-454\28.PV</v>
      </c>
      <c r="L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ATERPA\0.TABLET\A373_Projetos_Ano01\MSV-163MS-452-454\28.PV</v>
      </c>
    </row>
    <row r="41" spans="1:12" x14ac:dyDescent="0.3">
      <c r="A41" s="6" t="s">
        <v>2816</v>
      </c>
      <c r="B41" s="6" t="str">
        <f>VLOOKUP(LD_01[[#This Row],[DOCUMENTO]],_xlfn.SORTBY(ARQUIVOS_RECEBIDOS!$E$2:$F$4998,ARQUIVOS_RECEBIDOS!$F$2:$F$4998,-1),2,)</f>
        <v>R05</v>
      </c>
      <c r="C41" s="6" t="s">
        <v>4313</v>
      </c>
      <c r="D41" s="8" t="s">
        <v>4087</v>
      </c>
      <c r="E41" s="8" t="s">
        <v>4335</v>
      </c>
      <c r="F41" s="6" t="s">
        <v>4153</v>
      </c>
      <c r="G41" s="49" t="s">
        <v>5490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41" s="6" t="str" cm="1">
        <f t="array" ref="I41">_xlfn.TEXTJOIN(", ",TRUE,_xlfn.UNIQUE(_xlfn._xlws.FILTER(ARQUIVOS_RECEBIDOS!$F$2:$F$4998,ARQUIVOS_RECEBIDOS!$E$2:$E$4998=LD_01[[#This Row],[DOCUMENTO]])))</f>
        <v>R05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2" spans="1:12" x14ac:dyDescent="0.3">
      <c r="A42" s="6" t="s">
        <v>2817</v>
      </c>
      <c r="B42" s="6" t="str">
        <f>VLOOKUP(LD_01[[#This Row],[DOCUMENTO]],_xlfn.SORTBY(ARQUIVOS_RECEBIDOS!$E$2:$F$4998,ARQUIVOS_RECEBIDOS!$F$2:$F$4998,-1),2,)</f>
        <v>R04</v>
      </c>
      <c r="C42" s="6" t="s">
        <v>4313</v>
      </c>
      <c r="D42" s="8" t="s">
        <v>4087</v>
      </c>
      <c r="E42" s="8" t="s">
        <v>4335</v>
      </c>
      <c r="F42" s="6" t="s">
        <v>4153</v>
      </c>
      <c r="G42" s="49" t="s">
        <v>5490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42" s="6" t="str" cm="1">
        <f t="array" ref="I42">_xlfn.TEXTJOIN(", ",TRUE,_xlfn.UNIQUE(_xlfn._xlws.FILTER(ARQUIVOS_RECEBIDOS!$F$2:$F$4998,ARQUIVOS_RECEBIDOS!$E$2:$E$4998=LD_01[[#This Row],[DOCUMENTO]])))</f>
        <v>R04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3" spans="1:12" x14ac:dyDescent="0.3">
      <c r="A43" s="6" t="s">
        <v>2818</v>
      </c>
      <c r="B43" s="6" t="str">
        <f>VLOOKUP(LD_01[[#This Row],[DOCUMENTO]],_xlfn.SORTBY(ARQUIVOS_RECEBIDOS!$E$2:$F$4998,ARQUIVOS_RECEBIDOS!$F$2:$F$4998,-1),2,)</f>
        <v>R02</v>
      </c>
      <c r="C43" s="6" t="s">
        <v>4313</v>
      </c>
      <c r="D43" s="8" t="s">
        <v>4088</v>
      </c>
      <c r="E43" s="8" t="s">
        <v>4335</v>
      </c>
      <c r="F43" s="6" t="s">
        <v>4153</v>
      </c>
      <c r="G43" s="49" t="s">
        <v>5490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43" s="6" t="str" cm="1">
        <f t="array" ref="I43">_xlfn.TEXTJOIN(", ",TRUE,_xlfn.UNIQUE(_xlfn._xlws.FILTER(ARQUIVOS_RECEBIDOS!$F$2:$F$4998,ARQUIVOS_RECEBIDOS!$E$2:$E$4998=LD_01[[#This Row],[DOCUMENTO]])))</f>
        <v>R02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4" spans="1:12" x14ac:dyDescent="0.3">
      <c r="A44" s="6" t="s">
        <v>2820</v>
      </c>
      <c r="B44" s="6" t="str">
        <f>VLOOKUP(LD_01[[#This Row],[DOCUMENTO]],_xlfn.SORTBY(ARQUIVOS_RECEBIDOS!$E$2:$F$4998,ARQUIVOS_RECEBIDOS!$F$2:$F$4998,-1),2,)</f>
        <v>R01</v>
      </c>
      <c r="C44" s="6" t="s">
        <v>4313</v>
      </c>
      <c r="D44" s="8" t="s">
        <v>4089</v>
      </c>
      <c r="E44" s="8" t="s">
        <v>4335</v>
      </c>
      <c r="F44" s="6" t="s">
        <v>4153</v>
      </c>
      <c r="G44" s="49" t="s">
        <v>5490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44" s="6" t="str" cm="1">
        <f t="array" ref="I44">_xlfn.TEXTJOIN(", ",TRUE,_xlfn.UNIQUE(_xlfn._xlws.FILTER(ARQUIVOS_RECEBIDOS!$F$2:$F$4998,ARQUIVOS_RECEBIDOS!$E$2:$E$4998=LD_01[[#This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5" spans="1:12" x14ac:dyDescent="0.3">
      <c r="A45" s="6" t="s">
        <v>2821</v>
      </c>
      <c r="B45" s="6" t="str">
        <f>VLOOKUP(LD_01[[#This Row],[DOCUMENTO]],_xlfn.SORTBY(ARQUIVOS_RECEBIDOS!$E$2:$F$4998,ARQUIVOS_RECEBIDOS!$F$2:$F$4998,-1),2,)</f>
        <v>R00</v>
      </c>
      <c r="C45" s="6" t="s">
        <v>4313</v>
      </c>
      <c r="D45" s="8" t="s">
        <v>4090</v>
      </c>
      <c r="E45" s="8" t="s">
        <v>4335</v>
      </c>
      <c r="F45" s="6" t="s">
        <v>4153</v>
      </c>
      <c r="G45" s="49" t="s">
        <v>5490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45" s="6" t="str" cm="1">
        <f t="array" ref="I45">_xlfn.TEXTJOIN(", ",TRUE,_xlfn.UNIQUE(_xlfn._xlws.FILTER(ARQUIVOS_RECEBIDOS!$F$2:$F$4998,ARQUIVOS_RECEBIDOS!$E$2:$E$4998=LD_01[[#This Row],[DOCUMENTO]])))</f>
        <v>R00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6" spans="1:12" ht="28.8" x14ac:dyDescent="0.3">
      <c r="A46" s="6" t="s">
        <v>4062</v>
      </c>
      <c r="B46" s="6" t="str">
        <f>VLOOKUP(LD_01[[#This Row],[DOCUMENTO]],_xlfn.SORTBY(ARQUIVOS_RECEBIDOS!$E$2:$F$4998,ARQUIVOS_RECEBIDOS!$F$2:$F$4998,-1),2,)</f>
        <v>R00</v>
      </c>
      <c r="C46" s="6" t="s">
        <v>4313</v>
      </c>
      <c r="D46" s="8" t="s">
        <v>4249</v>
      </c>
      <c r="E46" s="8" t="s">
        <v>4335</v>
      </c>
      <c r="F46" s="6" t="s">
        <v>4153</v>
      </c>
      <c r="G46" s="49" t="s">
        <v>5490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",TRUE,_xlfn.UNIQUE(_xlfn._xlws.FILTER(ARQUIVOS_RECEBIDOS!$F$2:$F$4998,ARQUIVOS_RECEBIDOS!$E$2:$E$4998=LD_01[[#This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01\MSV-163MS-452-454\31.SI</v>
      </c>
      <c r="L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ATERPA\0.TABLET\A373_Projetos_Ano01\MSV-163MS-452-454\31.SI</v>
      </c>
    </row>
    <row r="47" spans="1:12" ht="28.8" x14ac:dyDescent="0.3">
      <c r="A47" s="6" t="s">
        <v>2802</v>
      </c>
      <c r="B47" s="6" t="str">
        <f>VLOOKUP(LD_01[[#This Row],[DOCUMENTO]],_xlfn.SORTBY(ARQUIVOS_RECEBIDOS!$E$2:$F$4998,ARQUIVOS_RECEBIDOS!$F$2:$F$4998,-1),2,)</f>
        <v>R04</v>
      </c>
      <c r="C47" s="6" t="s">
        <v>4313</v>
      </c>
      <c r="D47" s="8" t="s">
        <v>4081</v>
      </c>
      <c r="E47" s="8" t="s">
        <v>4334</v>
      </c>
      <c r="F47" s="6" t="s">
        <v>4151</v>
      </c>
      <c r="G47" s="49" t="s">
        <v>5490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47" s="6" t="str" cm="1">
        <f t="array" ref="I47">_xlfn.TEXTJOIN(", ",TRUE,_xlfn.UNIQUE(_xlfn._xlws.FILTER(ARQUIVOS_RECEBIDOS!$F$2:$F$4998,ARQUIVOS_RECEBIDOS!$E$2:$E$4998=LD_01[[#This Row],[DOCUMENTO]])))</f>
        <v>R04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01\MSV-163MS-452-454\32.TE</v>
      </c>
      <c r="L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ATERPA\0.TABLET\A373_Projetos_Ano01\MSV-163MS-452-454\32.TE</v>
      </c>
    </row>
    <row r="48" spans="1:12" ht="28.8" x14ac:dyDescent="0.3">
      <c r="A48" s="6" t="s">
        <v>2803</v>
      </c>
      <c r="B48" s="6" t="str">
        <f>VLOOKUP(LD_01[[#This Row],[DOCUMENTO]],_xlfn.SORTBY(ARQUIVOS_RECEBIDOS!$E$2:$F$4998,ARQUIVOS_RECEBIDOS!$F$2:$F$4998,-1),2,)</f>
        <v>R04</v>
      </c>
      <c r="C48" s="6" t="s">
        <v>4313</v>
      </c>
      <c r="D48" s="8" t="s">
        <v>4081</v>
      </c>
      <c r="E48" s="8" t="s">
        <v>4334</v>
      </c>
      <c r="F48" s="6" t="s">
        <v>4151</v>
      </c>
      <c r="G48" s="49" t="s">
        <v>5490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48" s="6" t="str" cm="1">
        <f t="array" ref="I48">_xlfn.TEXTJOIN(", ",TRUE,_xlfn.UNIQUE(_xlfn._xlws.FILTER(ARQUIVOS_RECEBIDOS!$F$2:$F$4998,ARQUIVOS_RECEBIDOS!$E$2:$E$4998=LD_01[[#This Row],[DOCUMENTO]])))</f>
        <v>R04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01\MSV-163MS-452-454\32.TE</v>
      </c>
      <c r="L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ATERPA\0.TABLET\A373_Projetos_Ano01\MSV-163MS-452-454\32.TE</v>
      </c>
    </row>
    <row r="49" spans="1:12" ht="28.8" x14ac:dyDescent="0.3">
      <c r="A49" s="6" t="s">
        <v>2804</v>
      </c>
      <c r="B49" s="6" t="str">
        <f>VLOOKUP(LD_01[[#This Row],[DOCUMENTO]],_xlfn.SORTBY(ARQUIVOS_RECEBIDOS!$E$2:$F$4998,ARQUIVOS_RECEBIDOS!$F$2:$F$4998,-1),2,)</f>
        <v>R04</v>
      </c>
      <c r="C49" s="6" t="s">
        <v>4313</v>
      </c>
      <c r="D49" s="8" t="s">
        <v>4081</v>
      </c>
      <c r="E49" s="8" t="s">
        <v>4334</v>
      </c>
      <c r="F49" s="6" t="s">
        <v>4151</v>
      </c>
      <c r="G49" s="49" t="s">
        <v>5490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49" s="6" t="str" cm="1">
        <f t="array" ref="I49">_xlfn.TEXTJOIN(", ",TRUE,_xlfn.UNIQUE(_xlfn._xlws.FILTER(ARQUIVOS_RECEBIDOS!$F$2:$F$4998,ARQUIVOS_RECEBIDOS!$E$2:$E$4998=LD_01[[#This Row],[DOCUMENTO]])))</f>
        <v>R04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01\MSV-163MS-452-454\32.TE</v>
      </c>
      <c r="L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ATERPA\0.TABLET\A373_Projetos_Ano01\MSV-163MS-452-454\32.TE</v>
      </c>
    </row>
    <row r="50" spans="1:12" ht="28.8" x14ac:dyDescent="0.3">
      <c r="A50" s="6" t="s">
        <v>2805</v>
      </c>
      <c r="B50" s="6" t="str">
        <f>VLOOKUP(LD_01[[#This Row],[DOCUMENTO]],_xlfn.SORTBY(ARQUIVOS_RECEBIDOS!$E$2:$F$4998,ARQUIVOS_RECEBIDOS!$F$2:$F$4998,-1),2,)</f>
        <v>R04</v>
      </c>
      <c r="C50" s="6" t="s">
        <v>4313</v>
      </c>
      <c r="D50" s="8" t="s">
        <v>4081</v>
      </c>
      <c r="E50" s="8" t="s">
        <v>4334</v>
      </c>
      <c r="F50" s="6" t="s">
        <v>4151</v>
      </c>
      <c r="G50" s="49" t="s">
        <v>5490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50" s="6" t="str" cm="1">
        <f t="array" ref="I50">_xlfn.TEXTJOIN(", ",TRUE,_xlfn.UNIQUE(_xlfn._xlws.FILTER(ARQUIVOS_RECEBIDOS!$F$2:$F$4998,ARQUIVOS_RECEBIDOS!$E$2:$E$4998=LD_01[[#This Row],[DOCUMENTO]])))</f>
        <v>R04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01\MSV-163MS-452-454\32.TE</v>
      </c>
      <c r="L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ATERPA\0.TABLET\A373_Projetos_Ano01\MSV-163MS-452-454\32.TE</v>
      </c>
    </row>
    <row r="51" spans="1:12" ht="28.8" x14ac:dyDescent="0.3">
      <c r="A51" s="6" t="s">
        <v>2806</v>
      </c>
      <c r="B51" s="6" t="str">
        <f>VLOOKUP(LD_01[[#This Row],[DOCUMENTO]],_xlfn.SORTBY(ARQUIVOS_RECEBIDOS!$E$2:$F$4998,ARQUIVOS_RECEBIDOS!$F$2:$F$4998,-1),2,)</f>
        <v>R07</v>
      </c>
      <c r="C51" s="6" t="s">
        <v>4313</v>
      </c>
      <c r="D51" s="8" t="s">
        <v>4327</v>
      </c>
      <c r="E51" s="8" t="s">
        <v>4334</v>
      </c>
      <c r="F51" s="6" t="s">
        <v>4151</v>
      </c>
      <c r="G51" s="49" t="s">
        <v>5490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51" s="6" t="str" cm="1">
        <f t="array" ref="I51">_xlfn.TEXTJOIN(", ",TRUE,_xlfn.UNIQUE(_xlfn._xlws.FILTER(ARQUIVOS_RECEBIDOS!$F$2:$F$4998,ARQUIVOS_RECEBIDOS!$E$2:$E$4998=LD_01[[#This Row],[DOCUMENTO]])))</f>
        <v>R07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01\MSV-163MS-452-454\32.TE</v>
      </c>
      <c r="L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ATERPA\0.TABLET\A373_Projetos_Ano01\MSV-163MS-452-454\32.TE</v>
      </c>
    </row>
    <row r="52" spans="1:12" x14ac:dyDescent="0.3">
      <c r="A52" s="6" t="s">
        <v>2786</v>
      </c>
      <c r="B52" s="6" t="str">
        <f>VLOOKUP(LD_01[[#This Row],[DOCUMENTO]],_xlfn.SORTBY(ARQUIVOS_RECEBIDOS!$E$2:$F$4998,ARQUIVOS_RECEBIDOS!$F$2:$F$4998,-1),2,)</f>
        <v>R00</v>
      </c>
      <c r="C52" s="6" t="s">
        <v>4313</v>
      </c>
      <c r="D52" s="8" t="s">
        <v>4168</v>
      </c>
      <c r="E52" s="8" t="s">
        <v>4167</v>
      </c>
      <c r="F52" s="6" t="s">
        <v>4149</v>
      </c>
      <c r="G52" s="49" t="s">
        <v>5490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52" s="6" t="str" cm="1">
        <f t="array" ref="I52">_xlfn.TEXTJOIN(", ",TRUE,_xlfn.UNIQUE(_xlfn._xlws.FILTER(ARQUIVOS_RECEBIDOS!$F$2:$F$4998,ARQUIVOS_RECEBIDOS!$E$2:$E$4998=LD_01[[#This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01\MSV-163MS-452-454\33.TO</v>
      </c>
      <c r="L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ATERPA\0.TABLET\A373_Projetos_Ano01\MSV-163MS-452-454\33.TO</v>
      </c>
    </row>
    <row r="53" spans="1:12" x14ac:dyDescent="0.3">
      <c r="A53" s="6" t="s">
        <v>2790</v>
      </c>
      <c r="B53" s="6" t="str">
        <f>VLOOKUP(LD_01[[#This Row],[DOCUMENTO]],_xlfn.SORTBY(ARQUIVOS_RECEBIDOS!$E$2:$F$4998,ARQUIVOS_RECEBIDOS!$F$2:$F$4998,-1),2,)</f>
        <v>R00</v>
      </c>
      <c r="C53" s="6" t="s">
        <v>4313</v>
      </c>
      <c r="D53" s="8" t="s">
        <v>4168</v>
      </c>
      <c r="E53" s="8" t="s">
        <v>4167</v>
      </c>
      <c r="F53" s="6" t="s">
        <v>4149</v>
      </c>
      <c r="G53" s="49" t="s">
        <v>5490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3" s="6" t="str" cm="1">
        <f t="array" ref="I53">_xlfn.TEXTJOIN(", ",TRUE,_xlfn.UNIQUE(_xlfn._xlws.FILTER(ARQUIVOS_RECEBIDOS!$F$2:$F$4998,ARQUIVOS_RECEBIDOS!$E$2:$E$4998=LD_01[[#This Row],[DOCUMENTO]])))</f>
        <v>R00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01\MSV-163MS-452-454\33.TO</v>
      </c>
      <c r="L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ATERPA\0.TABLET\A373_Projetos_Ano01\MSV-163MS-452-454\33.TO</v>
      </c>
    </row>
    <row r="54" spans="1:12" x14ac:dyDescent="0.3">
      <c r="A54" s="6" t="s">
        <v>2791</v>
      </c>
      <c r="B54" s="6" t="str">
        <f>VLOOKUP(LD_01[[#This Row],[DOCUMENTO]],_xlfn.SORTBY(ARQUIVOS_RECEBIDOS!$E$2:$F$4998,ARQUIVOS_RECEBIDOS!$F$2:$F$4998,-1),2,)</f>
        <v>R01</v>
      </c>
      <c r="C54" s="6" t="s">
        <v>4313</v>
      </c>
      <c r="D54" s="8" t="s">
        <v>4169</v>
      </c>
      <c r="E54" s="8" t="s">
        <v>4167</v>
      </c>
      <c r="F54" s="6" t="s">
        <v>4149</v>
      </c>
      <c r="G54" s="49" t="s">
        <v>5490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4" s="6" t="str" cm="1">
        <f t="array" ref="I54">_xlfn.TEXTJOIN(", ",TRUE,_xlfn.UNIQUE(_xlfn._xlws.FILTER(ARQUIVOS_RECEBIDOS!$F$2:$F$4998,ARQUIVOS_RECEBIDOS!$E$2:$E$4998=LD_01[[#This Row],[DOCUMENTO]])))</f>
        <v>R01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01\MSV-163MS-452-454\33.TO</v>
      </c>
      <c r="L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ATERPA\0.TABLET\A373_Projetos_Ano01\MSV-163MS-452-454\33.TO</v>
      </c>
    </row>
    <row r="55" spans="1:12" ht="28.8" x14ac:dyDescent="0.3">
      <c r="A55" s="6" t="s">
        <v>2847</v>
      </c>
      <c r="B55" s="6" t="str">
        <f>VLOOKUP(LD_01[[#This Row],[DOCUMENTO]],_xlfn.SORTBY(ARQUIVOS_RECEBIDOS!$E$2:$F$4998,ARQUIVOS_RECEBIDOS!$F$2:$F$4998,-1),2,)</f>
        <v>R01</v>
      </c>
      <c r="C55" s="6" t="s">
        <v>4313</v>
      </c>
      <c r="D55" s="8" t="s">
        <v>4177</v>
      </c>
      <c r="E55" s="8" t="s">
        <v>4339</v>
      </c>
      <c r="F55" s="6" t="s">
        <v>4159</v>
      </c>
      <c r="G55" s="49" t="s">
        <v>5490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5" s="6" t="str" cm="1">
        <f t="array" ref="I55">_xlfn.TEXTJOIN(", ",TRUE,_xlfn.UNIQUE(_xlfn._xlws.FILTER(ARQUIVOS_RECEBIDOS!$F$2:$F$4998,ARQUIVOS_RECEBIDOS!$E$2:$E$4998=LD_01[[#This Row],[DOCUMENTO]])))</f>
        <v>R00, R01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01\MSV-163MS-452-454\34.TR</v>
      </c>
      <c r="L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ATERPA\0.TABLET\A373_Projetos_Ano01\MSV-163MS-452-454\34.TR</v>
      </c>
    </row>
    <row r="56" spans="1:12" x14ac:dyDescent="0.3">
      <c r="A56" s="6" t="s">
        <v>2895</v>
      </c>
      <c r="B56" s="6" t="str">
        <f>VLOOKUP(LD_01[[#This Row],[DOCUMENTO]],_xlfn.SORTBY(ARQUIVOS_RECEBIDOS!$E$2:$F$4998,ARQUIVOS_RECEBIDOS!$F$2:$F$4998,-1),2,)</f>
        <v>R00</v>
      </c>
      <c r="C56" s="6" t="s">
        <v>4314</v>
      </c>
      <c r="D56" s="8" t="s">
        <v>4100</v>
      </c>
      <c r="E56" s="8" t="s">
        <v>4146</v>
      </c>
      <c r="F56" s="6" t="s">
        <v>4152</v>
      </c>
      <c r="G56" s="49" t="s">
        <v>5490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I56" s="6" t="str" cm="1">
        <f t="array" ref="I56">_xlfn.TEXTJOIN(", ",TRUE,_xlfn.UNIQUE(_xlfn._xlws.FILTER(ARQUIVOS_RECEBIDOS!$F$2:$F$4998,ARQUIVOS_RECEBIDOS!$E$2:$E$4998=LD_01[[#This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57" spans="1:12" x14ac:dyDescent="0.3">
      <c r="A57" s="6" t="s">
        <v>2897</v>
      </c>
      <c r="B57" s="6" t="str">
        <f>VLOOKUP(LD_01[[#This Row],[DOCUMENTO]],_xlfn.SORTBY(ARQUIVOS_RECEBIDOS!$E$2:$F$4998,ARQUIVOS_RECEBIDOS!$F$2:$F$4998,-1),2,)</f>
        <v>R03</v>
      </c>
      <c r="C57" s="6" t="s">
        <v>4314</v>
      </c>
      <c r="D57" s="8" t="s">
        <v>4080</v>
      </c>
      <c r="E57" s="8" t="s">
        <v>4146</v>
      </c>
      <c r="F57" s="6" t="s">
        <v>4152</v>
      </c>
      <c r="G57" s="49" t="s">
        <v>5490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57" s="6" t="str" cm="1">
        <f t="array" ref="I57">_xlfn.TEXTJOIN(", ",TRUE,_xlfn.UNIQUE(_xlfn._xlws.FILTER(ARQUIVOS_RECEBIDOS!$F$2:$F$4998,ARQUIVOS_RECEBIDOS!$E$2:$E$4998=LD_01[[#This Row],[DOCUMENTO]])))</f>
        <v>R03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58" spans="1:12" x14ac:dyDescent="0.3">
      <c r="A58" s="6" t="s">
        <v>2898</v>
      </c>
      <c r="B58" s="6" t="str">
        <f>VLOOKUP(LD_01[[#This Row],[DOCUMENTO]],_xlfn.SORTBY(ARQUIVOS_RECEBIDOS!$E$2:$F$4998,ARQUIVOS_RECEBIDOS!$F$2:$F$4998,-1),2,)</f>
        <v>R07</v>
      </c>
      <c r="C58" s="6" t="s">
        <v>4314</v>
      </c>
      <c r="D58" s="8" t="s">
        <v>4080</v>
      </c>
      <c r="E58" s="8" t="s">
        <v>4146</v>
      </c>
      <c r="F58" s="6" t="s">
        <v>4152</v>
      </c>
      <c r="G58" s="49" t="s">
        <v>5490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58" s="6" t="str" cm="1">
        <f t="array" ref="I58">_xlfn.TEXTJOIN(", ",TRUE,_xlfn.UNIQUE(_xlfn._xlws.FILTER(ARQUIVOS_RECEBIDOS!$F$2:$F$4998,ARQUIVOS_RECEBIDOS!$E$2:$E$4998=LD_01[[#This Row],[DOCUMENTO]])))</f>
        <v>R05, R07</v>
      </c>
      <c r="J58" s="13" cm="1">
        <f t="array" ref="J58">_xlfn.UNIQUE(_xlfn._xlws.FILTER(ARQUIVOS[DATA RECEBIMENTO],(ARQUIVOS[DOCUMENTO]=LD_01[[#This Row],[DOCUMENTO]])*(ARQUIVOS[REVISÃO]=LD_01[[#This Row],[REVISÃO]])))</f>
        <v>45895</v>
      </c>
      <c r="K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59" spans="1:12" x14ac:dyDescent="0.3">
      <c r="A59" s="6" t="s">
        <v>2899</v>
      </c>
      <c r="B59" s="6" t="str">
        <f>VLOOKUP(LD_01[[#This Row],[DOCUMENTO]],_xlfn.SORTBY(ARQUIVOS_RECEBIDOS!$E$2:$F$4998,ARQUIVOS_RECEBIDOS!$F$2:$F$4998,-1),2,)</f>
        <v>R04</v>
      </c>
      <c r="C59" s="6" t="s">
        <v>4314</v>
      </c>
      <c r="D59" s="8" t="s">
        <v>4080</v>
      </c>
      <c r="E59" s="8" t="s">
        <v>4146</v>
      </c>
      <c r="F59" s="6" t="s">
        <v>4152</v>
      </c>
      <c r="G59" s="49" t="s">
        <v>5490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59" s="6" t="str" cm="1">
        <f t="array" ref="I59">_xlfn.TEXTJOIN(", ",TRUE,_xlfn.UNIQUE(_xlfn._xlws.FILTER(ARQUIVOS_RECEBIDOS!$F$2:$F$4998,ARQUIVOS_RECEBIDOS!$E$2:$E$4998=LD_01[[#This Row],[DOCUMENTO]])))</f>
        <v>R04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0" spans="1:12" x14ac:dyDescent="0.3">
      <c r="A60" s="6" t="s">
        <v>2900</v>
      </c>
      <c r="B60" s="6" t="str">
        <f>VLOOKUP(LD_01[[#This Row],[DOCUMENTO]],_xlfn.SORTBY(ARQUIVOS_RECEBIDOS!$E$2:$F$4998,ARQUIVOS_RECEBIDOS!$F$2:$F$4998,-1),2,)</f>
        <v>R05</v>
      </c>
      <c r="C60" s="6" t="s">
        <v>4314</v>
      </c>
      <c r="D60" s="8" t="s">
        <v>4080</v>
      </c>
      <c r="E60" s="8" t="s">
        <v>4146</v>
      </c>
      <c r="F60" s="6" t="s">
        <v>4152</v>
      </c>
      <c r="G60" s="49" t="s">
        <v>5490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60" s="6" t="str" cm="1">
        <f t="array" ref="I60">_xlfn.TEXTJOIN(", ",TRUE,_xlfn.UNIQUE(_xlfn._xlws.FILTER(ARQUIVOS_RECEBIDOS!$F$2:$F$4998,ARQUIVOS_RECEBIDOS!$E$2:$E$4998=LD_01[[#This Row],[DOCUMENTO]])))</f>
        <v>R05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1" spans="1:12" x14ac:dyDescent="0.3">
      <c r="A61" s="6" t="s">
        <v>2901</v>
      </c>
      <c r="B61" s="6" t="str">
        <f>VLOOKUP(LD_01[[#This Row],[DOCUMENTO]],_xlfn.SORTBY(ARQUIVOS_RECEBIDOS!$E$2:$F$4998,ARQUIVOS_RECEBIDOS!$F$2:$F$4998,-1),2,)</f>
        <v>R06</v>
      </c>
      <c r="C61" s="6" t="s">
        <v>4314</v>
      </c>
      <c r="D61" s="8" t="s">
        <v>4080</v>
      </c>
      <c r="E61" s="8" t="s">
        <v>4146</v>
      </c>
      <c r="F61" s="6" t="s">
        <v>4152</v>
      </c>
      <c r="G61" s="49" t="s">
        <v>5490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61" s="6" t="str" cm="1">
        <f t="array" ref="I61">_xlfn.TEXTJOIN(", ",TRUE,_xlfn.UNIQUE(_xlfn._xlws.FILTER(ARQUIVOS_RECEBIDOS!$F$2:$F$4998,ARQUIVOS_RECEBIDOS!$E$2:$E$4998=LD_01[[#This Row],[DOCUMENTO]])))</f>
        <v>R05, R06</v>
      </c>
      <c r="J61" s="13" cm="1">
        <f t="array" ref="J61">_xlfn.UNIQUE(_xlfn._xlws.FILTER(ARQUIVOS[DATA RECEBIMENTO],(ARQUIVOS[DOCUMENTO]=LD_01[[#This Row],[DOCUMENTO]])*(ARQUIVOS[REVISÃO]=LD_01[[#This Row],[REVISÃO]])))</f>
        <v>45895</v>
      </c>
      <c r="K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2" spans="1:12" x14ac:dyDescent="0.3">
      <c r="A62" s="6" t="s">
        <v>2902</v>
      </c>
      <c r="B62" s="6" t="str">
        <f>VLOOKUP(LD_01[[#This Row],[DOCUMENTO]],_xlfn.SORTBY(ARQUIVOS_RECEBIDOS!$E$2:$F$4998,ARQUIVOS_RECEBIDOS!$F$2:$F$4998,-1),2,)</f>
        <v>R05</v>
      </c>
      <c r="C62" s="6" t="s">
        <v>4314</v>
      </c>
      <c r="D62" s="8" t="s">
        <v>4080</v>
      </c>
      <c r="E62" s="8" t="s">
        <v>4146</v>
      </c>
      <c r="F62" s="6" t="s">
        <v>4152</v>
      </c>
      <c r="G62" s="49" t="s">
        <v>5490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62" s="6" t="str" cm="1">
        <f t="array" ref="I62">_xlfn.TEXTJOIN(", ",TRUE,_xlfn.UNIQUE(_xlfn._xlws.FILTER(ARQUIVOS_RECEBIDOS!$F$2:$F$4998,ARQUIVOS_RECEBIDOS!$E$2:$E$4998=LD_01[[#This Row],[DOCUMENTO]])))</f>
        <v>R05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3" spans="1:12" x14ac:dyDescent="0.3">
      <c r="A63" s="6" t="s">
        <v>2903</v>
      </c>
      <c r="B63" s="6" t="str">
        <f>VLOOKUP(LD_01[[#This Row],[DOCUMENTO]],_xlfn.SORTBY(ARQUIVOS_RECEBIDOS!$E$2:$F$4998,ARQUIVOS_RECEBIDOS!$F$2:$F$4998,-1),2,)</f>
        <v>R04</v>
      </c>
      <c r="C63" s="6" t="s">
        <v>4314</v>
      </c>
      <c r="D63" s="8" t="s">
        <v>4080</v>
      </c>
      <c r="E63" s="8" t="s">
        <v>4146</v>
      </c>
      <c r="F63" s="6" t="s">
        <v>4152</v>
      </c>
      <c r="G63" s="49" t="s">
        <v>5490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63" s="6" t="str" cm="1">
        <f t="array" ref="I63">_xlfn.TEXTJOIN(", ",TRUE,_xlfn.UNIQUE(_xlfn._xlws.FILTER(ARQUIVOS_RECEBIDOS!$F$2:$F$4998,ARQUIVOS_RECEBIDOS!$E$2:$E$4998=LD_01[[#This Row],[DOCUMENTO]])))</f>
        <v>R04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4" spans="1:12" x14ac:dyDescent="0.3">
      <c r="A64" s="6" t="s">
        <v>2904</v>
      </c>
      <c r="B64" s="6" t="str">
        <f>VLOOKUP(LD_01[[#This Row],[DOCUMENTO]],_xlfn.SORTBY(ARQUIVOS_RECEBIDOS!$E$2:$F$4998,ARQUIVOS_RECEBIDOS!$F$2:$F$4998,-1),2,)</f>
        <v>R02</v>
      </c>
      <c r="C64" s="6" t="s">
        <v>4314</v>
      </c>
      <c r="D64" s="8" t="s">
        <v>4080</v>
      </c>
      <c r="E64" s="8" t="s">
        <v>4146</v>
      </c>
      <c r="F64" s="6" t="s">
        <v>4152</v>
      </c>
      <c r="G64" s="49" t="s">
        <v>5490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64" s="6" t="str" cm="1">
        <f t="array" ref="I64">_xlfn.TEXTJOIN(", ",TRUE,_xlfn.UNIQUE(_xlfn._xlws.FILTER(ARQUIVOS_RECEBIDOS!$F$2:$F$4998,ARQUIVOS_RECEBIDOS!$E$2:$E$4998=LD_01[[#This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5" spans="1:12" x14ac:dyDescent="0.3">
      <c r="A65" s="6" t="s">
        <v>2905</v>
      </c>
      <c r="B65" s="6" t="str">
        <f>VLOOKUP(LD_01[[#This Row],[DOCUMENTO]],_xlfn.SORTBY(ARQUIVOS_RECEBIDOS!$E$2:$F$4998,ARQUIVOS_RECEBIDOS!$F$2:$F$4998,-1),2,)</f>
        <v>R04</v>
      </c>
      <c r="C65" s="6" t="s">
        <v>4314</v>
      </c>
      <c r="D65" s="8" t="s">
        <v>4080</v>
      </c>
      <c r="E65" s="8" t="s">
        <v>4146</v>
      </c>
      <c r="F65" s="6" t="s">
        <v>4152</v>
      </c>
      <c r="G65" s="49" t="s">
        <v>5490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65" s="6" t="str" cm="1">
        <f t="array" ref="I65">_xlfn.TEXTJOIN(", ",TRUE,_xlfn.UNIQUE(_xlfn._xlws.FILTER(ARQUIVOS_RECEBIDOS!$F$2:$F$4998,ARQUIVOS_RECEBIDOS!$E$2:$E$4998=LD_01[[#This Row],[DOCUMENTO]])))</f>
        <v>R04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6" spans="1:12" x14ac:dyDescent="0.3">
      <c r="A66" s="6" t="s">
        <v>2906</v>
      </c>
      <c r="B66" s="6" t="str">
        <f>VLOOKUP(LD_01[[#This Row],[DOCUMENTO]],_xlfn.SORTBY(ARQUIVOS_RECEBIDOS!$E$2:$F$4998,ARQUIVOS_RECEBIDOS!$F$2:$F$4998,-1),2,)</f>
        <v>R04</v>
      </c>
      <c r="C66" s="6" t="s">
        <v>4314</v>
      </c>
      <c r="D66" s="8" t="s">
        <v>4080</v>
      </c>
      <c r="E66" s="8" t="s">
        <v>4146</v>
      </c>
      <c r="F66" s="6" t="s">
        <v>4152</v>
      </c>
      <c r="G66" s="49" t="s">
        <v>5490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66" s="6" t="str" cm="1">
        <f t="array" ref="I66">_xlfn.TEXTJOIN(", ",TRUE,_xlfn.UNIQUE(_xlfn._xlws.FILTER(ARQUIVOS_RECEBIDOS!$F$2:$F$4998,ARQUIVOS_RECEBIDOS!$E$2:$E$4998=LD_01[[#This Row],[DOCUMENTO]])))</f>
        <v>R04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7" spans="1:12" x14ac:dyDescent="0.3">
      <c r="A67" s="6" t="s">
        <v>2907</v>
      </c>
      <c r="B67" s="6" t="str">
        <f>VLOOKUP(LD_01[[#This Row],[DOCUMENTO]],_xlfn.SORTBY(ARQUIVOS_RECEBIDOS!$E$2:$F$4998,ARQUIVOS_RECEBIDOS!$F$2:$F$4998,-1),2,)</f>
        <v>R03</v>
      </c>
      <c r="C67" s="6" t="s">
        <v>4314</v>
      </c>
      <c r="D67" s="8" t="s">
        <v>4080</v>
      </c>
      <c r="E67" s="8" t="s">
        <v>4146</v>
      </c>
      <c r="F67" s="6" t="s">
        <v>4152</v>
      </c>
      <c r="G67" s="49" t="s">
        <v>5490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67" s="6" t="str" cm="1">
        <f t="array" ref="I67">_xlfn.TEXTJOIN(", ",TRUE,_xlfn.UNIQUE(_xlfn._xlws.FILTER(ARQUIVOS_RECEBIDOS!$F$2:$F$4998,ARQUIVOS_RECEBIDOS!$E$2:$E$4998=LD_01[[#This Row],[DOCUMENTO]])))</f>
        <v>R03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8" spans="1:12" x14ac:dyDescent="0.3">
      <c r="A68" s="6" t="s">
        <v>2908</v>
      </c>
      <c r="B68" s="6" t="str">
        <f>VLOOKUP(LD_01[[#This Row],[DOCUMENTO]],_xlfn.SORTBY(ARQUIVOS_RECEBIDOS!$E$2:$F$4998,ARQUIVOS_RECEBIDOS!$F$2:$F$4998,-1),2,)</f>
        <v>R05</v>
      </c>
      <c r="C68" s="6" t="s">
        <v>4314</v>
      </c>
      <c r="D68" s="8" t="s">
        <v>4082</v>
      </c>
      <c r="E68" s="8" t="s">
        <v>4146</v>
      </c>
      <c r="F68" s="6" t="s">
        <v>4152</v>
      </c>
      <c r="G68" s="49" t="s">
        <v>5490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68" s="6" t="str" cm="1">
        <f t="array" ref="I68">_xlfn.TEXTJOIN(", ",TRUE,_xlfn.UNIQUE(_xlfn._xlws.FILTER(ARQUIVOS_RECEBIDOS!$F$2:$F$4998,ARQUIVOS_RECEBIDOS!$E$2:$E$4998=LD_01[[#This Row],[DOCUMENTO]])))</f>
        <v>R04, R05</v>
      </c>
      <c r="J68" s="13" cm="1">
        <f t="array" ref="J68">_xlfn.UNIQUE(_xlfn._xlws.FILTER(ARQUIVOS[DATA RECEBIMENTO],(ARQUIVOS[DOCUMENTO]=LD_01[[#This Row],[DOCUMENTO]])*(ARQUIVOS[REVISÃO]=LD_01[[#This Row],[REVISÃO]])))</f>
        <v>45895</v>
      </c>
      <c r="K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69" spans="1:12" x14ac:dyDescent="0.3">
      <c r="A69" s="6" t="s">
        <v>2909</v>
      </c>
      <c r="B69" s="6" t="str">
        <f>VLOOKUP(LD_01[[#This Row],[DOCUMENTO]],_xlfn.SORTBY(ARQUIVOS_RECEBIDOS!$E$2:$F$4998,ARQUIVOS_RECEBIDOS!$F$2:$F$4998,-1),2,)</f>
        <v>R07</v>
      </c>
      <c r="C69" s="6" t="s">
        <v>4314</v>
      </c>
      <c r="D69" s="8" t="s">
        <v>4082</v>
      </c>
      <c r="E69" s="8" t="s">
        <v>4146</v>
      </c>
      <c r="F69" s="6" t="s">
        <v>4152</v>
      </c>
      <c r="G69" s="49" t="s">
        <v>5490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69" s="6" t="str" cm="1">
        <f t="array" ref="I69">_xlfn.TEXTJOIN(", ",TRUE,_xlfn.UNIQUE(_xlfn._xlws.FILTER(ARQUIVOS_RECEBIDOS!$F$2:$F$4998,ARQUIVOS_RECEBIDOS!$E$2:$E$4998=LD_01[[#This Row],[DOCUMENTO]])))</f>
        <v>R06, R07</v>
      </c>
      <c r="J69" s="13" cm="1">
        <f t="array" ref="J69">_xlfn.UNIQUE(_xlfn._xlws.FILTER(ARQUIVOS[DATA RECEBIMENTO],(ARQUIVOS[DOCUMENTO]=LD_01[[#This Row],[DOCUMENTO]])*(ARQUIVOS[REVISÃO]=LD_01[[#This Row],[REVISÃO]])))</f>
        <v>45895</v>
      </c>
      <c r="K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0" spans="1:12" ht="43.2" x14ac:dyDescent="0.3">
      <c r="A70" s="6" t="s">
        <v>2910</v>
      </c>
      <c r="B70" s="6" t="str">
        <f>VLOOKUP(LD_01[[#This Row],[DOCUMENTO]],_xlfn.SORTBY(ARQUIVOS_RECEBIDOS!$E$2:$F$4998,ARQUIVOS_RECEBIDOS!$F$2:$F$4998,-1),2,)</f>
        <v>R05</v>
      </c>
      <c r="C70" s="6" t="s">
        <v>4314</v>
      </c>
      <c r="D70" s="8" t="s">
        <v>4101</v>
      </c>
      <c r="E70" s="8" t="s">
        <v>4146</v>
      </c>
      <c r="F70" s="6" t="s">
        <v>4152</v>
      </c>
      <c r="G70" s="49" t="s">
        <v>5490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70" s="6" t="str" cm="1">
        <f t="array" ref="I70">_xlfn.TEXTJOIN(", ",TRUE,_xlfn.UNIQUE(_xlfn._xlws.FILTER(ARQUIVOS_RECEBIDOS!$F$2:$F$4998,ARQUIVOS_RECEBIDOS!$E$2:$E$4998=LD_01[[#This Row],[DOCUMENTO]])))</f>
        <v>R04, R05</v>
      </c>
      <c r="J70" s="13" cm="1">
        <f t="array" ref="J70">_xlfn.UNIQUE(_xlfn._xlws.FILTER(ARQUIVOS[DATA RECEBIMENTO],(ARQUIVOS[DOCUMENTO]=LD_01[[#This Row],[DOCUMENTO]])*(ARQUIVOS[REVISÃO]=LD_01[[#This Row],[REVISÃO]])))</f>
        <v>45895</v>
      </c>
      <c r="K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1" spans="1:12" ht="28.8" x14ac:dyDescent="0.3">
      <c r="A71" s="6" t="s">
        <v>2911</v>
      </c>
      <c r="B71" s="6" t="str">
        <f>VLOOKUP(LD_01[[#This Row],[DOCUMENTO]],_xlfn.SORTBY(ARQUIVOS_RECEBIDOS!$E$2:$F$4998,ARQUIVOS_RECEBIDOS!$F$2:$F$4998,-1),2,)</f>
        <v>R00</v>
      </c>
      <c r="C71" s="6" t="s">
        <v>4314</v>
      </c>
      <c r="D71" s="8" t="s">
        <v>4102</v>
      </c>
      <c r="E71" s="8" t="s">
        <v>4146</v>
      </c>
      <c r="F71" s="6" t="s">
        <v>4152</v>
      </c>
      <c r="G71" s="49" t="s">
        <v>5490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71" s="6" t="str" cm="1">
        <f t="array" ref="I71">_xlfn.TEXTJOIN(", ",TRUE,_xlfn.UNIQUE(_xlfn._xlws.FILTER(ARQUIVOS_RECEBIDOS!$F$2:$F$4998,ARQUIVOS_RECEBIDOS!$E$2:$E$4998=LD_01[[#This Row],[DOCUMENTO]])))</f>
        <v>R00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2" spans="1:12" ht="43.2" x14ac:dyDescent="0.3">
      <c r="A72" s="6" t="s">
        <v>2912</v>
      </c>
      <c r="B72" s="6" t="str">
        <f>VLOOKUP(LD_01[[#This Row],[DOCUMENTO]],_xlfn.SORTBY(ARQUIVOS_RECEBIDOS!$E$2:$F$4998,ARQUIVOS_RECEBIDOS!$F$2:$F$4998,-1),2,)</f>
        <v>R00</v>
      </c>
      <c r="C72" s="6" t="s">
        <v>4314</v>
      </c>
      <c r="D72" s="8" t="s">
        <v>4103</v>
      </c>
      <c r="E72" s="8" t="s">
        <v>4146</v>
      </c>
      <c r="F72" s="6" t="s">
        <v>4152</v>
      </c>
      <c r="G72" s="49" t="s">
        <v>5490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72" s="6" t="str" cm="1">
        <f t="array" ref="I72">_xlfn.TEXTJOIN(", ",TRUE,_xlfn.UNIQUE(_xlfn._xlws.FILTER(ARQUIVOS_RECEBIDOS!$F$2:$F$4998,ARQUIVOS_RECEBIDOS!$E$2:$E$4998=LD_01[[#This Row],[DOCUMENTO]])))</f>
        <v>R00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3" spans="1:12" ht="43.2" x14ac:dyDescent="0.3">
      <c r="A73" s="6" t="s">
        <v>2913</v>
      </c>
      <c r="B73" s="6" t="str">
        <f>VLOOKUP(LD_01[[#This Row],[DOCUMENTO]],_xlfn.SORTBY(ARQUIVOS_RECEBIDOS!$E$2:$F$4998,ARQUIVOS_RECEBIDOS!$F$2:$F$4998,-1),2,)</f>
        <v>R00</v>
      </c>
      <c r="C73" s="6" t="s">
        <v>4314</v>
      </c>
      <c r="D73" s="8" t="s">
        <v>4104</v>
      </c>
      <c r="E73" s="8" t="s">
        <v>4146</v>
      </c>
      <c r="F73" s="6" t="s">
        <v>4152</v>
      </c>
      <c r="G73" s="49" t="s">
        <v>5490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73" s="6" t="str" cm="1">
        <f t="array" ref="I73">_xlfn.TEXTJOIN(", ",TRUE,_xlfn.UNIQUE(_xlfn._xlws.FILTER(ARQUIVOS_RECEBIDOS!$F$2:$F$4998,ARQUIVOS_RECEBIDOS!$E$2:$E$4998=LD_01[[#This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4" spans="1:12" ht="28.8" x14ac:dyDescent="0.3">
      <c r="A74" s="6" t="s">
        <v>2914</v>
      </c>
      <c r="B74" s="6" t="str">
        <f>VLOOKUP(LD_01[[#This Row],[DOCUMENTO]],_xlfn.SORTBY(ARQUIVOS_RECEBIDOS!$E$2:$F$4998,ARQUIVOS_RECEBIDOS!$F$2:$F$4998,-1),2,)</f>
        <v>R02</v>
      </c>
      <c r="C74" s="6" t="s">
        <v>4314</v>
      </c>
      <c r="D74" s="8" t="s">
        <v>4105</v>
      </c>
      <c r="E74" s="8" t="s">
        <v>4146</v>
      </c>
      <c r="F74" s="6" t="s">
        <v>4152</v>
      </c>
      <c r="G74" s="49" t="s">
        <v>5490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74" s="6" t="str" cm="1">
        <f t="array" ref="I74">_xlfn.TEXTJOIN(", ",TRUE,_xlfn.UNIQUE(_xlfn._xlws.FILTER(ARQUIVOS_RECEBIDOS!$F$2:$F$4998,ARQUIVOS_RECEBIDOS!$E$2:$E$4998=LD_01[[#This Row],[DOCUMENTO]])))</f>
        <v>R01, R02</v>
      </c>
      <c r="J74" s="13" cm="1">
        <f t="array" ref="J74">_xlfn.UNIQUE(_xlfn._xlws.FILTER(ARQUIVOS[DATA RECEBIMENTO],(ARQUIVOS[DOCUMENTO]=LD_01[[#This Row],[DOCUMENTO]])*(ARQUIVOS[REVISÃO]=LD_01[[#This Row],[REVISÃO]])))</f>
        <v>45895</v>
      </c>
      <c r="K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5" spans="1:12" ht="28.8" x14ac:dyDescent="0.3">
      <c r="A75" s="6" t="s">
        <v>2915</v>
      </c>
      <c r="B75" s="6" t="str">
        <f>VLOOKUP(LD_01[[#This Row],[DOCUMENTO]],_xlfn.SORTBY(ARQUIVOS_RECEBIDOS!$E$2:$F$4998,ARQUIVOS_RECEBIDOS!$F$2:$F$4998,-1),2,)</f>
        <v>R05</v>
      </c>
      <c r="C75" s="6" t="s">
        <v>4314</v>
      </c>
      <c r="D75" s="8" t="s">
        <v>4085</v>
      </c>
      <c r="E75" s="8" t="s">
        <v>4146</v>
      </c>
      <c r="F75" s="6" t="s">
        <v>4152</v>
      </c>
      <c r="G75" s="49" t="s">
        <v>5490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75" s="6" t="str" cm="1">
        <f t="array" ref="I75">_xlfn.TEXTJOIN(", ",TRUE,_xlfn.UNIQUE(_xlfn._xlws.FILTER(ARQUIVOS_RECEBIDOS!$F$2:$F$4998,ARQUIVOS_RECEBIDOS!$E$2:$E$4998=LD_01[[#This Row],[DOCUMENTO]])))</f>
        <v>R05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6" spans="1:12" ht="28.8" x14ac:dyDescent="0.3">
      <c r="A76" s="6" t="s">
        <v>2916</v>
      </c>
      <c r="B76" s="6" t="str">
        <f>VLOOKUP(LD_01[[#This Row],[DOCUMENTO]],_xlfn.SORTBY(ARQUIVOS_RECEBIDOS!$E$2:$F$4998,ARQUIVOS_RECEBIDOS!$F$2:$F$4998,-1),2,)</f>
        <v>R02</v>
      </c>
      <c r="C76" s="6" t="s">
        <v>4314</v>
      </c>
      <c r="D76" s="8" t="s">
        <v>4086</v>
      </c>
      <c r="E76" s="8" t="s">
        <v>4146</v>
      </c>
      <c r="F76" s="6" t="s">
        <v>4152</v>
      </c>
      <c r="G76" s="49" t="s">
        <v>5490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76" s="6" t="str" cm="1">
        <f t="array" ref="I76">_xlfn.TEXTJOIN(", ",TRUE,_xlfn.UNIQUE(_xlfn._xlws.FILTER(ARQUIVOS_RECEBIDOS!$F$2:$F$4998,ARQUIVOS_RECEBIDOS!$E$2:$E$4998=LD_01[[#This Row],[DOCUMENTO]])))</f>
        <v>R02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01\MSV-163MS-454-460\10.DR</v>
      </c>
      <c r="L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ATERPA\0.TABLET\A373_Projetos_Ano01\MSV-163MS-454-460\10.DR</v>
      </c>
    </row>
    <row r="77" spans="1:12" x14ac:dyDescent="0.3">
      <c r="A77" s="6" t="s">
        <v>2994</v>
      </c>
      <c r="B77" s="6" t="str">
        <f>VLOOKUP(LD_01[[#This Row],[DOCUMENTO]],_xlfn.SORTBY(ARQUIVOS_RECEBIDOS!$E$2:$F$4998,ARQUIVOS_RECEBIDOS!$F$2:$F$4998,-1),2,)</f>
        <v>R02</v>
      </c>
      <c r="C77" s="6" t="s">
        <v>4314</v>
      </c>
      <c r="D77" s="8" t="s">
        <v>4196</v>
      </c>
      <c r="E77" s="8" t="s">
        <v>4343</v>
      </c>
      <c r="F77" s="6" t="s">
        <v>4163</v>
      </c>
      <c r="G77" s="49" t="s">
        <v>5490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77" s="6" t="str" cm="1">
        <f t="array" ref="I77">_xlfn.TEXTJOIN(", ",TRUE,_xlfn.UNIQUE(_xlfn._xlws.FILTER(ARQUIVOS_RECEBIDOS!$F$2:$F$4998,ARQUIVOS_RECEBIDOS!$E$2:$E$4998=LD_01[[#This Row],[DOCUMENTO]])))</f>
        <v>R02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78" spans="1:12" x14ac:dyDescent="0.3">
      <c r="A78" s="6" t="s">
        <v>2995</v>
      </c>
      <c r="B78" s="6" t="str">
        <f>VLOOKUP(LD_01[[#This Row],[DOCUMENTO]],_xlfn.SORTBY(ARQUIVOS_RECEBIDOS!$E$2:$F$4998,ARQUIVOS_RECEBIDOS!$F$2:$F$4998,-1),2,)</f>
        <v>R02</v>
      </c>
      <c r="C78" s="6" t="s">
        <v>4314</v>
      </c>
      <c r="D78" s="8" t="s">
        <v>4196</v>
      </c>
      <c r="E78" s="8" t="s">
        <v>4343</v>
      </c>
      <c r="F78" s="6" t="s">
        <v>4163</v>
      </c>
      <c r="G78" s="49" t="s">
        <v>5490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78" s="6" t="str" cm="1">
        <f t="array" ref="I78">_xlfn.TEXTJOIN(", ",TRUE,_xlfn.UNIQUE(_xlfn._xlws.FILTER(ARQUIVOS_RECEBIDOS!$F$2:$F$4998,ARQUIVOS_RECEBIDOS!$E$2:$E$4998=LD_01[[#This Row],[DOCUMENTO]])))</f>
        <v>R02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79" spans="1:12" x14ac:dyDescent="0.3">
      <c r="A79" s="6" t="s">
        <v>2996</v>
      </c>
      <c r="B79" s="6" t="str">
        <f>VLOOKUP(LD_01[[#This Row],[DOCUMENTO]],_xlfn.SORTBY(ARQUIVOS_RECEBIDOS!$E$2:$F$4998,ARQUIVOS_RECEBIDOS!$F$2:$F$4998,-1),2,)</f>
        <v>R02</v>
      </c>
      <c r="C79" s="6" t="s">
        <v>4314</v>
      </c>
      <c r="D79" s="8" t="s">
        <v>4196</v>
      </c>
      <c r="E79" s="8" t="s">
        <v>4343</v>
      </c>
      <c r="F79" s="6" t="s">
        <v>4163</v>
      </c>
      <c r="G79" s="49" t="s">
        <v>5490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79" s="6" t="str" cm="1">
        <f t="array" ref="I79">_xlfn.TEXTJOIN(", ",TRUE,_xlfn.UNIQUE(_xlfn._xlws.FILTER(ARQUIVOS_RECEBIDOS!$F$2:$F$4998,ARQUIVOS_RECEBIDOS!$E$2:$E$4998=LD_01[[#This Row],[DOCUMENTO]])))</f>
        <v>R02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80" spans="1:12" x14ac:dyDescent="0.3">
      <c r="A80" s="6" t="s">
        <v>2997</v>
      </c>
      <c r="B80" s="6" t="str">
        <f>VLOOKUP(LD_01[[#This Row],[DOCUMENTO]],_xlfn.SORTBY(ARQUIVOS_RECEBIDOS!$E$2:$F$4998,ARQUIVOS_RECEBIDOS!$F$2:$F$4998,-1),2,)</f>
        <v>R01</v>
      </c>
      <c r="C80" s="6" t="s">
        <v>4314</v>
      </c>
      <c r="D80" s="8" t="s">
        <v>4196</v>
      </c>
      <c r="E80" s="8" t="s">
        <v>4343</v>
      </c>
      <c r="F80" s="6" t="s">
        <v>4163</v>
      </c>
      <c r="G80" s="49" t="s">
        <v>5490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80" s="6" t="str" cm="1">
        <f t="array" ref="I80">_xlfn.TEXTJOIN(", ",TRUE,_xlfn.UNIQUE(_xlfn._xlws.FILTER(ARQUIVOS_RECEBIDOS!$F$2:$F$4998,ARQUIVOS_RECEBIDOS!$E$2:$E$4998=LD_01[[#This Row],[DOCUMENTO]])))</f>
        <v>R01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81" spans="1:12" x14ac:dyDescent="0.3">
      <c r="A81" s="6" t="s">
        <v>2998</v>
      </c>
      <c r="B81" s="6" t="str">
        <f>VLOOKUP(LD_01[[#This Row],[DOCUMENTO]],_xlfn.SORTBY(ARQUIVOS_RECEBIDOS!$E$2:$F$4998,ARQUIVOS_RECEBIDOS!$F$2:$F$4998,-1),2,)</f>
        <v>R04</v>
      </c>
      <c r="C81" s="6" t="s">
        <v>4314</v>
      </c>
      <c r="D81" s="8" t="s">
        <v>4196</v>
      </c>
      <c r="E81" s="8" t="s">
        <v>4343</v>
      </c>
      <c r="F81" s="6" t="s">
        <v>4163</v>
      </c>
      <c r="G81" s="49" t="s">
        <v>5490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81" s="6" t="str" cm="1">
        <f t="array" ref="I81">_xlfn.TEXTJOIN(", ",TRUE,_xlfn.UNIQUE(_xlfn._xlws.FILTER(ARQUIVOS_RECEBIDOS!$F$2:$F$4998,ARQUIVOS_RECEBIDOS!$E$2:$E$4998=LD_01[[#This Row],[DOCUMENTO]])))</f>
        <v>R04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82" spans="1:12" x14ac:dyDescent="0.3">
      <c r="A82" s="6" t="s">
        <v>2999</v>
      </c>
      <c r="B82" s="6" t="str">
        <f>VLOOKUP(LD_01[[#This Row],[DOCUMENTO]],_xlfn.SORTBY(ARQUIVOS_RECEBIDOS!$E$2:$F$4998,ARQUIVOS_RECEBIDOS!$F$2:$F$4998,-1),2,)</f>
        <v>R02</v>
      </c>
      <c r="C82" s="6" t="s">
        <v>4314</v>
      </c>
      <c r="D82" s="8" t="s">
        <v>4196</v>
      </c>
      <c r="E82" s="8" t="s">
        <v>4343</v>
      </c>
      <c r="F82" s="6" t="s">
        <v>4163</v>
      </c>
      <c r="G82" s="49" t="s">
        <v>5490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82" s="6" t="str" cm="1">
        <f t="array" ref="I82">_xlfn.TEXTJOIN(", ",TRUE,_xlfn.UNIQUE(_xlfn._xlws.FILTER(ARQUIVOS_RECEBIDOS!$F$2:$F$4998,ARQUIVOS_RECEBIDOS!$E$2:$E$4998=LD_01[[#This Row],[DOCUMENTO]])))</f>
        <v>R02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83" spans="1:12" x14ac:dyDescent="0.3">
      <c r="A83" s="6" t="s">
        <v>3000</v>
      </c>
      <c r="B83" s="6" t="str">
        <f>VLOOKUP(LD_01[[#This Row],[DOCUMENTO]],_xlfn.SORTBY(ARQUIVOS_RECEBIDOS!$E$2:$F$4998,ARQUIVOS_RECEBIDOS!$F$2:$F$4998,-1),2,)</f>
        <v>R01</v>
      </c>
      <c r="C83" s="6" t="s">
        <v>4314</v>
      </c>
      <c r="D83" s="8" t="s">
        <v>4197</v>
      </c>
      <c r="E83" s="8" t="s">
        <v>4343</v>
      </c>
      <c r="F83" s="6" t="s">
        <v>4163</v>
      </c>
      <c r="G83" s="49" t="s">
        <v>5490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83" s="6" t="str" cm="1">
        <f t="array" ref="I83">_xlfn.TEXTJOIN(", ",TRUE,_xlfn.UNIQUE(_xlfn._xlws.FILTER(ARQUIVOS_RECEBIDOS!$F$2:$F$4998,ARQUIVOS_RECEBIDOS!$E$2:$E$4998=LD_01[[#This Row],[DOCUMENTO]])))</f>
        <v>R00, R01</v>
      </c>
      <c r="J83" s="13" cm="1">
        <f t="array" ref="J83">_xlfn.UNIQUE(_xlfn._xlws.FILTER(ARQUIVOS[DATA RECEBIMENTO],(ARQUIVOS[DOCUMENTO]=LD_01[[#This Row],[DOCUMENTO]])*(ARQUIVOS[REVISÃO]=LD_01[[#This Row],[REVISÃO]])))</f>
        <v>45946</v>
      </c>
      <c r="K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01\MSV-163MS-454-460\11.DS</v>
      </c>
      <c r="L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ATERPA\0.TABLET\A373_Projetos_Ano01\MSV-163MS-454-460\11.DS</v>
      </c>
    </row>
    <row r="84" spans="1:12" x14ac:dyDescent="0.3">
      <c r="A84" s="6" t="s">
        <v>3001</v>
      </c>
      <c r="B84" s="6" t="str">
        <f>VLOOKUP(LD_01[[#This Row],[DOCUMENTO]],_xlfn.SORTBY(ARQUIVOS_RECEBIDOS!$E$2:$F$4998,ARQUIVOS_RECEBIDOS!$F$2:$F$4998,-1),2,)</f>
        <v>R02</v>
      </c>
      <c r="C84" s="6" t="s">
        <v>4314</v>
      </c>
      <c r="D84" s="8" t="s">
        <v>4091</v>
      </c>
      <c r="E84" s="8" t="s">
        <v>4148</v>
      </c>
      <c r="F84" s="6" t="s">
        <v>4157</v>
      </c>
      <c r="G84" s="49" t="s">
        <v>5490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84" s="6" t="str" cm="1">
        <f t="array" ref="I84">_xlfn.TEXTJOIN(", ",TRUE,_xlfn.UNIQUE(_xlfn._xlws.FILTER(ARQUIVOS_RECEBIDOS!$F$2:$F$4998,ARQUIVOS_RECEBIDOS!$E$2:$E$4998=LD_01[[#This Row],[DOCUMENTO]])))</f>
        <v>R02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85" spans="1:12" x14ac:dyDescent="0.3">
      <c r="A85" s="6" t="s">
        <v>3002</v>
      </c>
      <c r="B85" s="6" t="str">
        <f>VLOOKUP(LD_01[[#This Row],[DOCUMENTO]],_xlfn.SORTBY(ARQUIVOS_RECEBIDOS!$E$2:$F$4998,ARQUIVOS_RECEBIDOS!$F$2:$F$4998,-1),2,)</f>
        <v>R02</v>
      </c>
      <c r="C85" s="6" t="s">
        <v>4314</v>
      </c>
      <c r="D85" s="8" t="s">
        <v>4091</v>
      </c>
      <c r="E85" s="8" t="s">
        <v>4148</v>
      </c>
      <c r="F85" s="6" t="s">
        <v>4157</v>
      </c>
      <c r="G85" s="49" t="s">
        <v>5490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85" s="6" t="str" cm="1">
        <f t="array" ref="I85">_xlfn.TEXTJOIN(", ",TRUE,_xlfn.UNIQUE(_xlfn._xlws.FILTER(ARQUIVOS_RECEBIDOS!$F$2:$F$4998,ARQUIVOS_RECEBIDOS!$E$2:$E$4998=LD_01[[#This Row],[DOCUMENTO]])))</f>
        <v>R02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86" spans="1:12" x14ac:dyDescent="0.3">
      <c r="A86" s="6" t="s">
        <v>3003</v>
      </c>
      <c r="B86" s="6" t="str">
        <f>VLOOKUP(LD_01[[#This Row],[DOCUMENTO]],_xlfn.SORTBY(ARQUIVOS_RECEBIDOS!$E$2:$F$4998,ARQUIVOS_RECEBIDOS!$F$2:$F$4998,-1),2,)</f>
        <v>R02</v>
      </c>
      <c r="C86" s="6" t="s">
        <v>4314</v>
      </c>
      <c r="D86" s="8" t="s">
        <v>4091</v>
      </c>
      <c r="E86" s="8" t="s">
        <v>4148</v>
      </c>
      <c r="F86" s="6" t="s">
        <v>4157</v>
      </c>
      <c r="G86" s="49" t="s">
        <v>5490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86" s="6" t="str" cm="1">
        <f t="array" ref="I86">_xlfn.TEXTJOIN(", ",TRUE,_xlfn.UNIQUE(_xlfn._xlws.FILTER(ARQUIVOS_RECEBIDOS!$F$2:$F$4998,ARQUIVOS_RECEBIDOS!$E$2:$E$4998=LD_01[[#This Row],[DOCUMENTO]])))</f>
        <v>R02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87" spans="1:12" x14ac:dyDescent="0.3">
      <c r="A87" s="6" t="s">
        <v>3004</v>
      </c>
      <c r="B87" s="6" t="str">
        <f>VLOOKUP(LD_01[[#This Row],[DOCUMENTO]],_xlfn.SORTBY(ARQUIVOS_RECEBIDOS!$E$2:$F$4998,ARQUIVOS_RECEBIDOS!$F$2:$F$4998,-1),2,)</f>
        <v>R01</v>
      </c>
      <c r="C87" s="6" t="s">
        <v>4314</v>
      </c>
      <c r="D87" s="8" t="s">
        <v>4091</v>
      </c>
      <c r="E87" s="8" t="s">
        <v>4148</v>
      </c>
      <c r="F87" s="6" t="s">
        <v>4157</v>
      </c>
      <c r="G87" s="49" t="s">
        <v>5490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87" s="6" t="str" cm="1">
        <f t="array" ref="I87">_xlfn.TEXTJOIN(", ",TRUE,_xlfn.UNIQUE(_xlfn._xlws.FILTER(ARQUIVOS_RECEBIDOS!$F$2:$F$4998,ARQUIVOS_RECEBIDOS!$E$2:$E$4998=LD_01[[#This Row],[DOCUMENTO]])))</f>
        <v>R01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88" spans="1:12" x14ac:dyDescent="0.3">
      <c r="A88" s="6" t="s">
        <v>3005</v>
      </c>
      <c r="B88" s="6" t="str">
        <f>VLOOKUP(LD_01[[#This Row],[DOCUMENTO]],_xlfn.SORTBY(ARQUIVOS_RECEBIDOS!$E$2:$F$4998,ARQUIVOS_RECEBIDOS!$F$2:$F$4998,-1),2,)</f>
        <v>R02</v>
      </c>
      <c r="C88" s="6" t="s">
        <v>4314</v>
      </c>
      <c r="D88" s="8" t="s">
        <v>4091</v>
      </c>
      <c r="E88" s="8" t="s">
        <v>4148</v>
      </c>
      <c r="F88" s="6" t="s">
        <v>4157</v>
      </c>
      <c r="G88" s="49" t="s">
        <v>5490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88" s="6" t="str" cm="1">
        <f t="array" ref="I88">_xlfn.TEXTJOIN(", ",TRUE,_xlfn.UNIQUE(_xlfn._xlws.FILTER(ARQUIVOS_RECEBIDOS!$F$2:$F$4998,ARQUIVOS_RECEBIDOS!$E$2:$E$4998=LD_01[[#This Row],[DOCUMENTO]])))</f>
        <v>R02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89" spans="1:12" x14ac:dyDescent="0.3">
      <c r="A89" s="6" t="s">
        <v>3006</v>
      </c>
      <c r="B89" s="6" t="str">
        <f>VLOOKUP(LD_01[[#This Row],[DOCUMENTO]],_xlfn.SORTBY(ARQUIVOS_RECEBIDOS!$E$2:$F$4998,ARQUIVOS_RECEBIDOS!$F$2:$F$4998,-1),2,)</f>
        <v>R02</v>
      </c>
      <c r="C89" s="6" t="s">
        <v>4314</v>
      </c>
      <c r="D89" s="8" t="s">
        <v>4091</v>
      </c>
      <c r="E89" s="8" t="s">
        <v>4148</v>
      </c>
      <c r="F89" s="6" t="s">
        <v>4157</v>
      </c>
      <c r="G89" s="49" t="s">
        <v>5490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89" s="6" t="str" cm="1">
        <f t="array" ref="I89">_xlfn.TEXTJOIN(", ",TRUE,_xlfn.UNIQUE(_xlfn._xlws.FILTER(ARQUIVOS_RECEBIDOS!$F$2:$F$4998,ARQUIVOS_RECEBIDOS!$E$2:$E$4998=LD_01[[#This Row],[DOCUMENTO]])))</f>
        <v>R02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0" spans="1:12" x14ac:dyDescent="0.3">
      <c r="A90" s="6" t="s">
        <v>3007</v>
      </c>
      <c r="B90" s="6" t="str">
        <f>VLOOKUP(LD_01[[#This Row],[DOCUMENTO]],_xlfn.SORTBY(ARQUIVOS_RECEBIDOS!$E$2:$F$4998,ARQUIVOS_RECEBIDOS!$F$2:$F$4998,-1),2,)</f>
        <v>R01</v>
      </c>
      <c r="C90" s="6" t="s">
        <v>4314</v>
      </c>
      <c r="D90" s="8" t="s">
        <v>4091</v>
      </c>
      <c r="E90" s="8" t="s">
        <v>4148</v>
      </c>
      <c r="F90" s="6" t="s">
        <v>4157</v>
      </c>
      <c r="G90" s="49" t="s">
        <v>5490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90" s="6" t="str" cm="1">
        <f t="array" ref="I90">_xlfn.TEXTJOIN(", ",TRUE,_xlfn.UNIQUE(_xlfn._xlws.FILTER(ARQUIVOS_RECEBIDOS!$F$2:$F$4998,ARQUIVOS_RECEBIDOS!$E$2:$E$4998=LD_01[[#This Row],[DOCUMENTO]])))</f>
        <v>R01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1" spans="1:12" x14ac:dyDescent="0.3">
      <c r="A91" s="6" t="s">
        <v>3008</v>
      </c>
      <c r="B91" s="6" t="str">
        <f>VLOOKUP(LD_01[[#This Row],[DOCUMENTO]],_xlfn.SORTBY(ARQUIVOS_RECEBIDOS!$E$2:$F$4998,ARQUIVOS_RECEBIDOS!$F$2:$F$4998,-1),2,)</f>
        <v>R01</v>
      </c>
      <c r="C91" s="6" t="s">
        <v>4314</v>
      </c>
      <c r="D91" s="8" t="s">
        <v>4091</v>
      </c>
      <c r="E91" s="8" t="s">
        <v>4148</v>
      </c>
      <c r="F91" s="6" t="s">
        <v>4157</v>
      </c>
      <c r="G91" s="49" t="s">
        <v>5490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91" s="6" t="str" cm="1">
        <f t="array" ref="I91">_xlfn.TEXTJOIN(", ",TRUE,_xlfn.UNIQUE(_xlfn._xlws.FILTER(ARQUIVOS_RECEBIDOS!$F$2:$F$4998,ARQUIVOS_RECEBIDOS!$E$2:$E$4998=LD_01[[#This Row],[DOCUMENTO]])))</f>
        <v>R01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2" spans="1:12" x14ac:dyDescent="0.3">
      <c r="A92" s="6" t="s">
        <v>3009</v>
      </c>
      <c r="B92" s="6" t="str">
        <f>VLOOKUP(LD_01[[#This Row],[DOCUMENTO]],_xlfn.SORTBY(ARQUIVOS_RECEBIDOS!$E$2:$F$4998,ARQUIVOS_RECEBIDOS!$F$2:$F$4998,-1),2,)</f>
        <v>R02</v>
      </c>
      <c r="C92" s="6" t="s">
        <v>4314</v>
      </c>
      <c r="D92" s="8" t="s">
        <v>4091</v>
      </c>
      <c r="E92" s="8" t="s">
        <v>4148</v>
      </c>
      <c r="F92" s="6" t="s">
        <v>4157</v>
      </c>
      <c r="G92" s="49" t="s">
        <v>5490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92" s="6" t="str" cm="1">
        <f t="array" ref="I92">_xlfn.TEXTJOIN(", ",TRUE,_xlfn.UNIQUE(_xlfn._xlws.FILTER(ARQUIVOS_RECEBIDOS!$F$2:$F$4998,ARQUIVOS_RECEBIDOS!$E$2:$E$4998=LD_01[[#This Row],[DOCUMENTO]])))</f>
        <v>R02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3" spans="1:12" x14ac:dyDescent="0.3">
      <c r="A93" s="6" t="s">
        <v>3010</v>
      </c>
      <c r="B93" s="6" t="str">
        <f>VLOOKUP(LD_01[[#This Row],[DOCUMENTO]],_xlfn.SORTBY(ARQUIVOS_RECEBIDOS!$E$2:$F$4998,ARQUIVOS_RECEBIDOS!$F$2:$F$4998,-1),2,)</f>
        <v>R01</v>
      </c>
      <c r="C93" s="6" t="s">
        <v>4314</v>
      </c>
      <c r="D93" s="8" t="s">
        <v>4091</v>
      </c>
      <c r="E93" s="8" t="s">
        <v>4148</v>
      </c>
      <c r="F93" s="6" t="s">
        <v>4157</v>
      </c>
      <c r="G93" s="49" t="s">
        <v>5490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93" s="6" t="str" cm="1">
        <f t="array" ref="I93">_xlfn.TEXTJOIN(", ",TRUE,_xlfn.UNIQUE(_xlfn._xlws.FILTER(ARQUIVOS_RECEBIDOS!$F$2:$F$4998,ARQUIVOS_RECEBIDOS!$E$2:$E$4998=LD_01[[#This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4" spans="1:12" x14ac:dyDescent="0.3">
      <c r="A94" s="6" t="s">
        <v>3011</v>
      </c>
      <c r="B94" s="6" t="str">
        <f>VLOOKUP(LD_01[[#This Row],[DOCUMENTO]],_xlfn.SORTBY(ARQUIVOS_RECEBIDOS!$E$2:$F$4998,ARQUIVOS_RECEBIDOS!$F$2:$F$4998,-1),2,)</f>
        <v>R02</v>
      </c>
      <c r="C94" s="6" t="s">
        <v>4314</v>
      </c>
      <c r="D94" s="8" t="s">
        <v>4091</v>
      </c>
      <c r="E94" s="8" t="s">
        <v>4148</v>
      </c>
      <c r="F94" s="6" t="s">
        <v>4157</v>
      </c>
      <c r="G94" s="49" t="s">
        <v>5490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94" s="6" t="str" cm="1">
        <f t="array" ref="I94">_xlfn.TEXTJOIN(", ",TRUE,_xlfn.UNIQUE(_xlfn._xlws.FILTER(ARQUIVOS_RECEBIDOS!$F$2:$F$4998,ARQUIVOS_RECEBIDOS!$E$2:$E$4998=LD_01[[#This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5" spans="1:12" x14ac:dyDescent="0.3">
      <c r="A95" s="6" t="s">
        <v>3012</v>
      </c>
      <c r="B95" s="6" t="str">
        <f>VLOOKUP(LD_01[[#This Row],[DOCUMENTO]],_xlfn.SORTBY(ARQUIVOS_RECEBIDOS!$E$2:$F$4998,ARQUIVOS_RECEBIDOS!$F$2:$F$4998,-1),2,)</f>
        <v>R02</v>
      </c>
      <c r="C95" s="6" t="s">
        <v>4314</v>
      </c>
      <c r="D95" s="8" t="s">
        <v>4091</v>
      </c>
      <c r="E95" s="8" t="s">
        <v>4148</v>
      </c>
      <c r="F95" s="6" t="s">
        <v>4157</v>
      </c>
      <c r="G95" s="49" t="s">
        <v>5490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95" s="6" t="str" cm="1">
        <f t="array" ref="I95">_xlfn.TEXTJOIN(", ",TRUE,_xlfn.UNIQUE(_xlfn._xlws.FILTER(ARQUIVOS_RECEBIDOS!$F$2:$F$4998,ARQUIVOS_RECEBIDOS!$E$2:$E$4998=LD_01[[#This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6" spans="1:12" x14ac:dyDescent="0.3">
      <c r="A96" s="6" t="s">
        <v>3013</v>
      </c>
      <c r="B96" s="6" t="str">
        <f>VLOOKUP(LD_01[[#This Row],[DOCUMENTO]],_xlfn.SORTBY(ARQUIVOS_RECEBIDOS!$E$2:$F$4998,ARQUIVOS_RECEBIDOS!$F$2:$F$4998,-1),2,)</f>
        <v>R03</v>
      </c>
      <c r="C96" s="6" t="s">
        <v>4314</v>
      </c>
      <c r="D96" s="8" t="s">
        <v>4093</v>
      </c>
      <c r="E96" s="8" t="s">
        <v>4148</v>
      </c>
      <c r="F96" s="6" t="s">
        <v>4157</v>
      </c>
      <c r="G96" s="49" t="s">
        <v>5490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96" s="6" t="str" cm="1">
        <f t="array" ref="I96">_xlfn.TEXTJOIN(", ",TRUE,_xlfn.UNIQUE(_xlfn._xlws.FILTER(ARQUIVOS_RECEBIDOS!$F$2:$F$4998,ARQUIVOS_RECEBIDOS!$E$2:$E$4998=LD_01[[#This Row],[DOCUMENTO]])))</f>
        <v>R03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7" spans="1:12" ht="28.8" x14ac:dyDescent="0.3">
      <c r="A97" s="6" t="s">
        <v>3014</v>
      </c>
      <c r="B97" s="6" t="str">
        <f>VLOOKUP(LD_01[[#This Row],[DOCUMENTO]],_xlfn.SORTBY(ARQUIVOS_RECEBIDOS!$E$2:$F$4998,ARQUIVOS_RECEBIDOS!$F$2:$F$4998,-1),2,)</f>
        <v>R00</v>
      </c>
      <c r="C97" s="6" t="s">
        <v>4314</v>
      </c>
      <c r="D97" s="8" t="s">
        <v>4171</v>
      </c>
      <c r="E97" s="8" t="s">
        <v>4148</v>
      </c>
      <c r="F97" s="6" t="s">
        <v>4157</v>
      </c>
      <c r="G97" s="49" t="s">
        <v>5490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97" s="6" t="str" cm="1">
        <f t="array" ref="I97">_xlfn.TEXTJOIN(", ",TRUE,_xlfn.UNIQUE(_xlfn._xlws.FILTER(ARQUIVOS_RECEBIDOS!$F$2:$F$4998,ARQUIVOS_RECEBIDOS!$E$2:$E$4998=LD_01[[#This Row],[DOCUMENTO]])))</f>
        <v>R00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01\MSV-163MS-454-460\12.DV</v>
      </c>
      <c r="L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ATERPA\0.TABLET\A373_Projetos_Ano01\MSV-163MS-454-460\12.DV</v>
      </c>
    </row>
    <row r="98" spans="1:12" ht="43.2" x14ac:dyDescent="0.3">
      <c r="A98" s="6" t="s">
        <v>2956</v>
      </c>
      <c r="B98" s="6" t="str">
        <f>VLOOKUP(LD_01[[#This Row],[DOCUMENTO]],_xlfn.SORTBY(ARQUIVOS_RECEBIDOS!$E$2:$F$4998,ARQUIVOS_RECEBIDOS!$F$2:$F$4998,-1),2,)</f>
        <v>R02</v>
      </c>
      <c r="C98" s="6" t="s">
        <v>4314</v>
      </c>
      <c r="D98" s="8" t="s">
        <v>4188</v>
      </c>
      <c r="E98" s="8" t="s">
        <v>4342</v>
      </c>
      <c r="F98" s="6" t="s">
        <v>4162</v>
      </c>
      <c r="G98" s="49" t="s">
        <v>5490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98" s="6" t="str" cm="1">
        <f t="array" ref="I98">_xlfn.TEXTJOIN(", ",TRUE,_xlfn.UNIQUE(_xlfn._xlws.FILTER(ARQUIVOS_RECEBIDOS!$F$2:$F$4998,ARQUIVOS_RECEBIDOS!$E$2:$E$4998=LD_01[[#This Row],[DOCUMENTO]])))</f>
        <v>R02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99" spans="1:12" ht="43.2" x14ac:dyDescent="0.3">
      <c r="A99" s="6" t="s">
        <v>2957</v>
      </c>
      <c r="B99" s="6" t="str">
        <f>VLOOKUP(LD_01[[#This Row],[DOCUMENTO]],_xlfn.SORTBY(ARQUIVOS_RECEBIDOS!$E$2:$F$4998,ARQUIVOS_RECEBIDOS!$F$2:$F$4998,-1),2,)</f>
        <v>R03</v>
      </c>
      <c r="C99" s="6" t="s">
        <v>4314</v>
      </c>
      <c r="D99" s="8" t="s">
        <v>4189</v>
      </c>
      <c r="E99" s="8" t="s">
        <v>4342</v>
      </c>
      <c r="F99" s="6" t="s">
        <v>4162</v>
      </c>
      <c r="G99" s="49" t="s">
        <v>5490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99" s="6" t="str" cm="1">
        <f t="array" ref="I99">_xlfn.TEXTJOIN(", ",TRUE,_xlfn.UNIQUE(_xlfn._xlws.FILTER(ARQUIVOS_RECEBIDOS!$F$2:$F$4998,ARQUIVOS_RECEBIDOS!$E$2:$E$4998=LD_01[[#This Row],[DOCUMENTO]])))</f>
        <v>R03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0" spans="1:12" ht="43.2" x14ac:dyDescent="0.3">
      <c r="A100" s="6" t="s">
        <v>2958</v>
      </c>
      <c r="B100" s="6" t="str">
        <f>VLOOKUP(LD_01[[#This Row],[DOCUMENTO]],_xlfn.SORTBY(ARQUIVOS_RECEBIDOS!$E$2:$F$4998,ARQUIVOS_RECEBIDOS!$F$2:$F$4998,-1),2,)</f>
        <v>R05</v>
      </c>
      <c r="C100" s="6" t="s">
        <v>4314</v>
      </c>
      <c r="D100" s="8" t="s">
        <v>4190</v>
      </c>
      <c r="E100" s="8" t="s">
        <v>4342</v>
      </c>
      <c r="F100" s="6" t="s">
        <v>4162</v>
      </c>
      <c r="G100" s="49" t="s">
        <v>5490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00" s="6" t="str" cm="1">
        <f t="array" ref="I100">_xlfn.TEXTJOIN(", ",TRUE,_xlfn.UNIQUE(_xlfn._xlws.FILTER(ARQUIVOS_RECEBIDOS!$F$2:$F$4998,ARQUIVOS_RECEBIDOS!$E$2:$E$4998=LD_01[[#This Row],[DOCUMENTO]])))</f>
        <v>R05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1" spans="1:12" ht="43.2" x14ac:dyDescent="0.3">
      <c r="A101" s="6" t="s">
        <v>2959</v>
      </c>
      <c r="B101" s="6" t="str">
        <f>VLOOKUP(LD_01[[#This Row],[DOCUMENTO]],_xlfn.SORTBY(ARQUIVOS_RECEBIDOS!$E$2:$F$4998,ARQUIVOS_RECEBIDOS!$F$2:$F$4998,-1),2,)</f>
        <v>R05</v>
      </c>
      <c r="C101" s="6" t="s">
        <v>4314</v>
      </c>
      <c r="D101" s="8" t="s">
        <v>4190</v>
      </c>
      <c r="E101" s="8" t="s">
        <v>4342</v>
      </c>
      <c r="F101" s="6" t="s">
        <v>4162</v>
      </c>
      <c r="G101" s="49" t="s">
        <v>5490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01" s="6" t="str" cm="1">
        <f t="array" ref="I101">_xlfn.TEXTJOIN(", ",TRUE,_xlfn.UNIQUE(_xlfn._xlws.FILTER(ARQUIVOS_RECEBIDOS!$F$2:$F$4998,ARQUIVOS_RECEBIDOS!$E$2:$E$4998=LD_01[[#This Row],[DOCUMENTO]])))</f>
        <v>R05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2" spans="1:12" ht="43.2" x14ac:dyDescent="0.3">
      <c r="A102" s="6" t="s">
        <v>2960</v>
      </c>
      <c r="B102" s="6" t="str">
        <f>VLOOKUP(LD_01[[#This Row],[DOCUMENTO]],_xlfn.SORTBY(ARQUIVOS_RECEBIDOS!$E$2:$F$4998,ARQUIVOS_RECEBIDOS!$F$2:$F$4998,-1),2,)</f>
        <v>R04</v>
      </c>
      <c r="C102" s="6" t="s">
        <v>4314</v>
      </c>
      <c r="D102" s="8" t="s">
        <v>4191</v>
      </c>
      <c r="E102" s="8" t="s">
        <v>4342</v>
      </c>
      <c r="F102" s="6" t="s">
        <v>4162</v>
      </c>
      <c r="G102" s="49" t="s">
        <v>5490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02" s="6" t="str" cm="1">
        <f t="array" ref="I102">_xlfn.TEXTJOIN(", ",TRUE,_xlfn.UNIQUE(_xlfn._xlws.FILTER(ARQUIVOS_RECEBIDOS!$F$2:$F$4998,ARQUIVOS_RECEBIDOS!$E$2:$E$4998=LD_01[[#This Row],[DOCUMENTO]])))</f>
        <v>R03, R04</v>
      </c>
      <c r="J102" s="13" cm="1">
        <f t="array" ref="J102">_xlfn.UNIQUE(_xlfn._xlws.FILTER(ARQUIVOS[DATA RECEBIMENTO],(ARQUIVOS[DOCUMENTO]=LD_01[[#This Row],[DOCUMENTO]])*(ARQUIVOS[REVISÃO]=LD_01[[#This Row],[REVISÃO]])))</f>
        <v>45895</v>
      </c>
      <c r="K1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3" spans="1:12" ht="43.2" x14ac:dyDescent="0.3">
      <c r="A103" s="6" t="s">
        <v>2961</v>
      </c>
      <c r="B103" s="6" t="str">
        <f>VLOOKUP(LD_01[[#This Row],[DOCUMENTO]],_xlfn.SORTBY(ARQUIVOS_RECEBIDOS!$E$2:$F$4998,ARQUIVOS_RECEBIDOS!$F$2:$F$4998,-1),2,)</f>
        <v>R03</v>
      </c>
      <c r="C103" s="6" t="s">
        <v>4314</v>
      </c>
      <c r="D103" s="8" t="s">
        <v>4192</v>
      </c>
      <c r="E103" s="8" t="s">
        <v>4342</v>
      </c>
      <c r="F103" s="6" t="s">
        <v>4162</v>
      </c>
      <c r="G103" s="49" t="s">
        <v>5490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103" s="6" t="str" cm="1">
        <f t="array" ref="I103">_xlfn.TEXTJOIN(", ",TRUE,_xlfn.UNIQUE(_xlfn._xlws.FILTER(ARQUIVOS_RECEBIDOS!$F$2:$F$4998,ARQUIVOS_RECEBIDOS!$E$2:$E$4998=LD_01[[#This Row],[DOCUMENTO]])))</f>
        <v>R03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4" spans="1:12" ht="43.2" x14ac:dyDescent="0.3">
      <c r="A104" s="6" t="s">
        <v>2962</v>
      </c>
      <c r="B104" s="6" t="str">
        <f>VLOOKUP(LD_01[[#This Row],[DOCUMENTO]],_xlfn.SORTBY(ARQUIVOS_RECEBIDOS!$E$2:$F$4998,ARQUIVOS_RECEBIDOS!$F$2:$F$4998,-1),2,)</f>
        <v>R02</v>
      </c>
      <c r="C104" s="6" t="s">
        <v>4314</v>
      </c>
      <c r="D104" s="8" t="s">
        <v>4193</v>
      </c>
      <c r="E104" s="8" t="s">
        <v>4342</v>
      </c>
      <c r="F104" s="6" t="s">
        <v>4162</v>
      </c>
      <c r="G104" s="49" t="s">
        <v>5490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104" s="6" t="str" cm="1">
        <f t="array" ref="I104">_xlfn.TEXTJOIN(", ",TRUE,_xlfn.UNIQUE(_xlfn._xlws.FILTER(ARQUIVOS_RECEBIDOS!$F$2:$F$4998,ARQUIVOS_RECEBIDOS!$E$2:$E$4998=LD_01[[#This Row],[DOCUMENTO]])))</f>
        <v>R02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5" spans="1:12" ht="43.2" x14ac:dyDescent="0.3">
      <c r="A105" s="6" t="s">
        <v>2963</v>
      </c>
      <c r="B105" s="6" t="str">
        <f>VLOOKUP(LD_01[[#This Row],[DOCUMENTO]],_xlfn.SORTBY(ARQUIVOS_RECEBIDOS!$E$2:$F$4998,ARQUIVOS_RECEBIDOS!$F$2:$F$4998,-1),2,)</f>
        <v>R04</v>
      </c>
      <c r="C105" s="6" t="s">
        <v>4314</v>
      </c>
      <c r="D105" s="8" t="s">
        <v>4194</v>
      </c>
      <c r="E105" s="8" t="s">
        <v>4342</v>
      </c>
      <c r="F105" s="6" t="s">
        <v>4162</v>
      </c>
      <c r="G105" s="49" t="s">
        <v>5490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105" s="6" t="str" cm="1">
        <f t="array" ref="I105">_xlfn.TEXTJOIN(", ",TRUE,_xlfn.UNIQUE(_xlfn._xlws.FILTER(ARQUIVOS_RECEBIDOS!$F$2:$F$4998,ARQUIVOS_RECEBIDOS!$E$2:$E$4998=LD_01[[#This Row],[DOCUMENTO]])))</f>
        <v>R02, R04</v>
      </c>
      <c r="J105" s="13" cm="1">
        <f t="array" ref="J105">_xlfn.UNIQUE(_xlfn._xlws.FILTER(ARQUIVOS[DATA RECEBIMENTO],(ARQUIVOS[DOCUMENTO]=LD_01[[#This Row],[DOCUMENTO]])*(ARQUIVOS[REVISÃO]=LD_01[[#This Row],[REVISÃO]])))</f>
        <v>45946</v>
      </c>
      <c r="K1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01\MSV-163MS-454-460\14.EL</v>
      </c>
      <c r="L1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ATERPA\0.TABLET\A373_Projetos_Ano01\MSV-163MS-454-460\14.EL</v>
      </c>
    </row>
    <row r="106" spans="1:12" ht="43.2" x14ac:dyDescent="0.3">
      <c r="A106" s="6" t="s">
        <v>2948</v>
      </c>
      <c r="B106" s="6" t="str">
        <f>VLOOKUP(LD_01[[#This Row],[DOCUMENTO]],_xlfn.SORTBY(ARQUIVOS_RECEBIDOS!$E$2:$F$4998,ARQUIVOS_RECEBIDOS!$F$2:$F$4998,-1),2,)</f>
        <v>R01</v>
      </c>
      <c r="C106" s="6" t="s">
        <v>4314</v>
      </c>
      <c r="D106" s="8" t="s">
        <v>4181</v>
      </c>
      <c r="E106" s="8" t="s">
        <v>4341</v>
      </c>
      <c r="F106" s="6" t="s">
        <v>4161</v>
      </c>
      <c r="G106" s="49" t="s">
        <v>5490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06" s="6" t="str" cm="1">
        <f t="array" ref="I106">_xlfn.TEXTJOIN(", ",TRUE,_xlfn.UNIQUE(_xlfn._xlws.FILTER(ARQUIVOS_RECEBIDOS!$F$2:$F$4998,ARQUIVOS_RECEBIDOS!$E$2:$E$4998=LD_01[[#This Row],[DOCUMENTO]])))</f>
        <v>R00, R01</v>
      </c>
      <c r="J106" s="13" cm="1">
        <f t="array" ref="J106">_xlfn.UNIQUE(_xlfn._xlws.FILTER(ARQUIVOS[DATA RECEBIMENTO],(ARQUIVOS[DOCUMENTO]=LD_01[[#This Row],[DOCUMENTO]])*(ARQUIVOS[REVISÃO]=LD_01[[#This Row],[REVISÃO]])))</f>
        <v>45895</v>
      </c>
      <c r="K1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07" spans="1:12" ht="28.8" x14ac:dyDescent="0.3">
      <c r="A107" s="6" t="s">
        <v>2949</v>
      </c>
      <c r="B107" s="6" t="str">
        <f>VLOOKUP(LD_01[[#This Row],[DOCUMENTO]],_xlfn.SORTBY(ARQUIVOS_RECEBIDOS!$E$2:$F$4998,ARQUIVOS_RECEBIDOS!$F$2:$F$4998,-1),2,)</f>
        <v>R01</v>
      </c>
      <c r="C107" s="6" t="s">
        <v>4314</v>
      </c>
      <c r="D107" s="8" t="s">
        <v>4182</v>
      </c>
      <c r="E107" s="8" t="s">
        <v>4341</v>
      </c>
      <c r="F107" s="6" t="s">
        <v>4161</v>
      </c>
      <c r="G107" s="49" t="s">
        <v>5490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07" s="6" t="str" cm="1">
        <f t="array" ref="I107">_xlfn.TEXTJOIN(", ",TRUE,_xlfn.UNIQUE(_xlfn._xlws.FILTER(ARQUIVOS_RECEBIDOS!$F$2:$F$4998,ARQUIVOS_RECEBIDOS!$E$2:$E$4998=LD_01[[#This Row],[DOCUMENTO]])))</f>
        <v>R00, R01</v>
      </c>
      <c r="J107" s="13" cm="1">
        <f t="array" ref="J107">_xlfn.UNIQUE(_xlfn._xlws.FILTER(ARQUIVOS[DATA RECEBIMENTO],(ARQUIVOS[DOCUMENTO]=LD_01[[#This Row],[DOCUMENTO]])*(ARQUIVOS[REVISÃO]=LD_01[[#This Row],[REVISÃO]])))</f>
        <v>45895</v>
      </c>
      <c r="K1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08" spans="1:12" ht="28.8" x14ac:dyDescent="0.3">
      <c r="A108" s="6" t="s">
        <v>2950</v>
      </c>
      <c r="B108" s="6" t="str">
        <f>VLOOKUP(LD_01[[#This Row],[DOCUMENTO]],_xlfn.SORTBY(ARQUIVOS_RECEBIDOS!$E$2:$F$4998,ARQUIVOS_RECEBIDOS!$F$2:$F$4998,-1),2,)</f>
        <v>R01</v>
      </c>
      <c r="C108" s="6" t="s">
        <v>4314</v>
      </c>
      <c r="D108" s="8" t="s">
        <v>4183</v>
      </c>
      <c r="E108" s="8" t="s">
        <v>4341</v>
      </c>
      <c r="F108" s="6" t="s">
        <v>4161</v>
      </c>
      <c r="G108" s="49" t="s">
        <v>5490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08" s="6" t="str" cm="1">
        <f t="array" ref="I108">_xlfn.TEXTJOIN(", ",TRUE,_xlfn.UNIQUE(_xlfn._xlws.FILTER(ARQUIVOS_RECEBIDOS!$F$2:$F$4998,ARQUIVOS_RECEBIDOS!$E$2:$E$4998=LD_01[[#This Row],[DOCUMENTO]])))</f>
        <v>R00, R01</v>
      </c>
      <c r="J108" s="13" cm="1">
        <f t="array" ref="J108">_xlfn.UNIQUE(_xlfn._xlws.FILTER(ARQUIVOS[DATA RECEBIMENTO],(ARQUIVOS[DOCUMENTO]=LD_01[[#This Row],[DOCUMENTO]])*(ARQUIVOS[REVISÃO]=LD_01[[#This Row],[REVISÃO]])))</f>
        <v>45895</v>
      </c>
      <c r="K1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09" spans="1:12" ht="28.8" x14ac:dyDescent="0.3">
      <c r="A109" s="6" t="s">
        <v>2951</v>
      </c>
      <c r="B109" s="6" t="str">
        <f>VLOOKUP(LD_01[[#This Row],[DOCUMENTO]],_xlfn.SORTBY(ARQUIVOS_RECEBIDOS!$E$2:$F$4998,ARQUIVOS_RECEBIDOS!$F$2:$F$4998,-1),2,)</f>
        <v>R01</v>
      </c>
      <c r="C109" s="6" t="s">
        <v>4314</v>
      </c>
      <c r="D109" s="8" t="s">
        <v>4184</v>
      </c>
      <c r="E109" s="8" t="s">
        <v>4341</v>
      </c>
      <c r="F109" s="6" t="s">
        <v>4161</v>
      </c>
      <c r="G109" s="49" t="s">
        <v>5490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09" s="6" t="str" cm="1">
        <f t="array" ref="I109">_xlfn.TEXTJOIN(", ",TRUE,_xlfn.UNIQUE(_xlfn._xlws.FILTER(ARQUIVOS_RECEBIDOS!$F$2:$F$4998,ARQUIVOS_RECEBIDOS!$E$2:$E$4998=LD_01[[#This Row],[DOCUMENTO]])))</f>
        <v>R00, R01</v>
      </c>
      <c r="J109" s="13" cm="1">
        <f t="array" ref="J109">_xlfn.UNIQUE(_xlfn._xlws.FILTER(ARQUIVOS[DATA RECEBIMENTO],(ARQUIVOS[DOCUMENTO]=LD_01[[#This Row],[DOCUMENTO]])*(ARQUIVOS[REVISÃO]=LD_01[[#This Row],[REVISÃO]])))</f>
        <v>45931</v>
      </c>
      <c r="K1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10" spans="1:12" ht="28.8" x14ac:dyDescent="0.3">
      <c r="A110" s="6" t="s">
        <v>2952</v>
      </c>
      <c r="B110" s="6" t="str">
        <f>VLOOKUP(LD_01[[#This Row],[DOCUMENTO]],_xlfn.SORTBY(ARQUIVOS_RECEBIDOS!$E$2:$F$4998,ARQUIVOS_RECEBIDOS!$F$2:$F$4998,-1),2,)</f>
        <v>R01</v>
      </c>
      <c r="C110" s="6" t="s">
        <v>4314</v>
      </c>
      <c r="D110" s="8" t="s">
        <v>4185</v>
      </c>
      <c r="E110" s="8" t="s">
        <v>4341</v>
      </c>
      <c r="F110" s="6" t="s">
        <v>4161</v>
      </c>
      <c r="G110" s="49" t="s">
        <v>5490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10" s="6" t="str" cm="1">
        <f t="array" ref="I110">_xlfn.TEXTJOIN(", ",TRUE,_xlfn.UNIQUE(_xlfn._xlws.FILTER(ARQUIVOS_RECEBIDOS!$F$2:$F$4998,ARQUIVOS_RECEBIDOS!$E$2:$E$4998=LD_01[[#This Row],[DOCUMENTO]])))</f>
        <v>R00, R01</v>
      </c>
      <c r="J110" s="13" cm="1">
        <f t="array" ref="J110">_xlfn.UNIQUE(_xlfn._xlws.FILTER(ARQUIVOS[DATA RECEBIMENTO],(ARQUIVOS[DOCUMENTO]=LD_01[[#This Row],[DOCUMENTO]])*(ARQUIVOS[REVISÃO]=LD_01[[#This Row],[REVISÃO]])))</f>
        <v>45931</v>
      </c>
      <c r="K1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11" spans="1:12" ht="28.8" x14ac:dyDescent="0.3">
      <c r="A111" s="6" t="s">
        <v>2953</v>
      </c>
      <c r="B111" s="6" t="str">
        <f>VLOOKUP(LD_01[[#This Row],[DOCUMENTO]],_xlfn.SORTBY(ARQUIVOS_RECEBIDOS!$E$2:$F$4998,ARQUIVOS_RECEBIDOS!$F$2:$F$4998,-1),2,)</f>
        <v>R01</v>
      </c>
      <c r="C111" s="6" t="s">
        <v>4314</v>
      </c>
      <c r="D111" s="8" t="s">
        <v>4185</v>
      </c>
      <c r="E111" s="8" t="s">
        <v>4341</v>
      </c>
      <c r="F111" s="6" t="s">
        <v>4161</v>
      </c>
      <c r="G111" s="49" t="s">
        <v>5490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11" s="6" t="str" cm="1">
        <f t="array" ref="I111">_xlfn.TEXTJOIN(", ",TRUE,_xlfn.UNIQUE(_xlfn._xlws.FILTER(ARQUIVOS_RECEBIDOS!$F$2:$F$4998,ARQUIVOS_RECEBIDOS!$E$2:$E$4998=LD_01[[#This Row],[DOCUMENTO]])))</f>
        <v>R00, R01</v>
      </c>
      <c r="J111" s="13" cm="1">
        <f t="array" ref="J111">_xlfn.UNIQUE(_xlfn._xlws.FILTER(ARQUIVOS[DATA RECEBIMENTO],(ARQUIVOS[DOCUMENTO]=LD_01[[#This Row],[DOCUMENTO]])*(ARQUIVOS[REVISÃO]=LD_01[[#This Row],[REVISÃO]])))</f>
        <v>45931</v>
      </c>
      <c r="K1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12" spans="1:12" ht="28.8" x14ac:dyDescent="0.3">
      <c r="A112" s="6" t="s">
        <v>2954</v>
      </c>
      <c r="B112" s="6" t="str">
        <f>VLOOKUP(LD_01[[#This Row],[DOCUMENTO]],_xlfn.SORTBY(ARQUIVOS_RECEBIDOS!$E$2:$F$4998,ARQUIVOS_RECEBIDOS!$F$2:$F$4998,-1),2,)</f>
        <v>R01</v>
      </c>
      <c r="C112" s="6" t="s">
        <v>4314</v>
      </c>
      <c r="D112" s="8" t="s">
        <v>4186</v>
      </c>
      <c r="E112" s="8" t="s">
        <v>4341</v>
      </c>
      <c r="F112" s="6" t="s">
        <v>4161</v>
      </c>
      <c r="G112" s="49" t="s">
        <v>5490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12" s="6" t="str" cm="1">
        <f t="array" ref="I112">_xlfn.TEXTJOIN(", ",TRUE,_xlfn.UNIQUE(_xlfn._xlws.FILTER(ARQUIVOS_RECEBIDOS!$F$2:$F$4998,ARQUIVOS_RECEBIDOS!$E$2:$E$4998=LD_01[[#This Row],[DOCUMENTO]])))</f>
        <v>R00, R01</v>
      </c>
      <c r="J112" s="13" cm="1">
        <f t="array" ref="J112">_xlfn.UNIQUE(_xlfn._xlws.FILTER(ARQUIVOS[DATA RECEBIMENTO],(ARQUIVOS[DOCUMENTO]=LD_01[[#This Row],[DOCUMENTO]])*(ARQUIVOS[REVISÃO]=LD_01[[#This Row],[REVISÃO]])))</f>
        <v>45931</v>
      </c>
      <c r="K1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13" spans="1:12" ht="43.2" x14ac:dyDescent="0.3">
      <c r="A113" s="6" t="s">
        <v>2955</v>
      </c>
      <c r="B113" s="6" t="str">
        <f>VLOOKUP(LD_01[[#This Row],[DOCUMENTO]],_xlfn.SORTBY(ARQUIVOS_RECEBIDOS!$E$2:$F$4998,ARQUIVOS_RECEBIDOS!$F$2:$F$4998,-1),2,)</f>
        <v>R02</v>
      </c>
      <c r="C113" s="6" t="s">
        <v>4314</v>
      </c>
      <c r="D113" s="8" t="s">
        <v>4187</v>
      </c>
      <c r="E113" s="8" t="s">
        <v>4341</v>
      </c>
      <c r="F113" s="6" t="s">
        <v>4161</v>
      </c>
      <c r="G113" s="49" t="s">
        <v>5490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113" s="6" t="str" cm="1">
        <f t="array" ref="I113">_xlfn.TEXTJOIN(", ",TRUE,_xlfn.UNIQUE(_xlfn._xlws.FILTER(ARQUIVOS_RECEBIDOS!$F$2:$F$4998,ARQUIVOS_RECEBIDOS!$E$2:$E$4998=LD_01[[#This Row],[DOCUMENTO]])))</f>
        <v>R00, R01, R02</v>
      </c>
      <c r="J113" s="13" cm="1">
        <f t="array" ref="J113">_xlfn.UNIQUE(_xlfn._xlws.FILTER(ARQUIVOS[DATA RECEBIMENTO],(ARQUIVOS[DOCUMENTO]=LD_01[[#This Row],[DOCUMENTO]])*(ARQUIVOS[REVISÃO]=LD_01[[#This Row],[REVISÃO]])))</f>
        <v>45931</v>
      </c>
      <c r="K1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01\MSV-163MS-454-460\16.ES</v>
      </c>
      <c r="L1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ATERPA\0.TABLET\A373_Projetos_Ano01\MSV-163MS-454-460\16.ES</v>
      </c>
    </row>
    <row r="114" spans="1:12" ht="28.8" x14ac:dyDescent="0.3">
      <c r="A114" s="6" t="s">
        <v>2855</v>
      </c>
      <c r="B114" s="6" t="str">
        <f>VLOOKUP(LD_01[[#This Row],[DOCUMENTO]],_xlfn.SORTBY(ARQUIVOS_RECEBIDOS!$E$2:$F$4998,ARQUIVOS_RECEBIDOS!$F$2:$F$4998,-1),2,)</f>
        <v>R05</v>
      </c>
      <c r="C114" s="6" t="s">
        <v>4314</v>
      </c>
      <c r="D114" s="8" t="s">
        <v>4309</v>
      </c>
      <c r="E114" s="8" t="s">
        <v>4145</v>
      </c>
      <c r="F114" s="6" t="s">
        <v>4150</v>
      </c>
      <c r="G114" s="49" t="s">
        <v>5490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114" s="6" t="str" cm="1">
        <f t="array" ref="I114">_xlfn.TEXTJOIN(", ",TRUE,_xlfn.UNIQUE(_xlfn._xlws.FILTER(ARQUIVOS_RECEBIDOS!$F$2:$F$4998,ARQUIVOS_RECEBIDOS!$E$2:$E$4998=LD_01[[#This Row],[DOCUMENTO]])))</f>
        <v>R05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15" spans="1:12" ht="28.8" x14ac:dyDescent="0.3">
      <c r="A115" s="6" t="s">
        <v>2856</v>
      </c>
      <c r="B115" s="6" t="str">
        <f>VLOOKUP(LD_01[[#This Row],[DOCUMENTO]],_xlfn.SORTBY(ARQUIVOS_RECEBIDOS!$E$2:$F$4998,ARQUIVOS_RECEBIDOS!$F$2:$F$4998,-1),2,)</f>
        <v>R07</v>
      </c>
      <c r="C115" s="6" t="s">
        <v>4314</v>
      </c>
      <c r="D115" s="8" t="s">
        <v>4309</v>
      </c>
      <c r="E115" s="8" t="s">
        <v>4145</v>
      </c>
      <c r="F115" s="6" t="s">
        <v>4150</v>
      </c>
      <c r="G115" s="49" t="s">
        <v>5490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115" s="6" t="str" cm="1">
        <f t="array" ref="I115">_xlfn.TEXTJOIN(", ",TRUE,_xlfn.UNIQUE(_xlfn._xlws.FILTER(ARQUIVOS_RECEBIDOS!$F$2:$F$4998,ARQUIVOS_RECEBIDOS!$E$2:$E$4998=LD_01[[#This Row],[DOCUMENTO]])))</f>
        <v>R07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16" spans="1:12" ht="28.8" x14ac:dyDescent="0.3">
      <c r="A116" s="6" t="s">
        <v>2857</v>
      </c>
      <c r="B116" s="6" t="str">
        <f>VLOOKUP(LD_01[[#This Row],[DOCUMENTO]],_xlfn.SORTBY(ARQUIVOS_RECEBIDOS!$E$2:$F$4998,ARQUIVOS_RECEBIDOS!$F$2:$F$4998,-1),2,)</f>
        <v>R07</v>
      </c>
      <c r="C116" s="6" t="s">
        <v>4314</v>
      </c>
      <c r="D116" s="8" t="s">
        <v>4309</v>
      </c>
      <c r="E116" s="8" t="s">
        <v>4145</v>
      </c>
      <c r="F116" s="6" t="s">
        <v>4150</v>
      </c>
      <c r="G116" s="49" t="s">
        <v>5490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116" s="6" t="str" cm="1">
        <f t="array" ref="I116">_xlfn.TEXTJOIN(", ",TRUE,_xlfn.UNIQUE(_xlfn._xlws.FILTER(ARQUIVOS_RECEBIDOS!$F$2:$F$4998,ARQUIVOS_RECEBIDOS!$E$2:$E$4998=LD_01[[#This Row],[DOCUMENTO]])))</f>
        <v>R07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17" spans="1:12" ht="28.8" x14ac:dyDescent="0.3">
      <c r="A117" s="6" t="s">
        <v>2858</v>
      </c>
      <c r="B117" s="6" t="str">
        <f>VLOOKUP(LD_01[[#This Row],[DOCUMENTO]],_xlfn.SORTBY(ARQUIVOS_RECEBIDOS!$E$2:$F$4998,ARQUIVOS_RECEBIDOS!$F$2:$F$4998,-1),2,)</f>
        <v>R05</v>
      </c>
      <c r="C117" s="6" t="s">
        <v>4314</v>
      </c>
      <c r="D117" s="8" t="s">
        <v>4309</v>
      </c>
      <c r="E117" s="8" t="s">
        <v>4145</v>
      </c>
      <c r="F117" s="6" t="s">
        <v>4150</v>
      </c>
      <c r="G117" s="49" t="s">
        <v>5490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117" s="6" t="str" cm="1">
        <f t="array" ref="I117">_xlfn.TEXTJOIN(", ",TRUE,_xlfn.UNIQUE(_xlfn._xlws.FILTER(ARQUIVOS_RECEBIDOS!$F$2:$F$4998,ARQUIVOS_RECEBIDOS!$E$2:$E$4998=LD_01[[#This Row],[DOCUMENTO]])))</f>
        <v>R05</v>
      </c>
      <c r="J117" s="13" cm="1">
        <f t="array" ref="J117">_xlfn.UNIQUE(_xlfn._xlws.FILTER(ARQUIVOS[DATA RECEBIMENTO],(ARQUIVOS[DOCUMENTO]=LD_01[[#This Row],[DOCUMENTO]])*(ARQUIVOS[REVISÃO]=LD_01[[#This Row],[REVISÃO]])))</f>
        <v>45838</v>
      </c>
      <c r="K1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18" spans="1:12" ht="28.8" x14ac:dyDescent="0.3">
      <c r="A118" s="6" t="s">
        <v>2859</v>
      </c>
      <c r="B118" s="6" t="str">
        <f>VLOOKUP(LD_01[[#This Row],[DOCUMENTO]],_xlfn.SORTBY(ARQUIVOS_RECEBIDOS!$E$2:$F$4998,ARQUIVOS_RECEBIDOS!$F$2:$F$4998,-1),2,)</f>
        <v>R06</v>
      </c>
      <c r="C118" s="6" t="s">
        <v>4314</v>
      </c>
      <c r="D118" s="8" t="s">
        <v>4309</v>
      </c>
      <c r="E118" s="8" t="s">
        <v>4145</v>
      </c>
      <c r="F118" s="6" t="s">
        <v>4150</v>
      </c>
      <c r="G118" s="49" t="s">
        <v>5490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118" s="6" t="str" cm="1">
        <f t="array" ref="I118">_xlfn.TEXTJOIN(", ",TRUE,_xlfn.UNIQUE(_xlfn._xlws.FILTER(ARQUIVOS_RECEBIDOS!$F$2:$F$4998,ARQUIVOS_RECEBIDOS!$E$2:$E$4998=LD_01[[#This Row],[DOCUMENTO]])))</f>
        <v>R06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19" spans="1:12" ht="28.8" x14ac:dyDescent="0.3">
      <c r="A119" s="6" t="s">
        <v>2860</v>
      </c>
      <c r="B119" s="6" t="str">
        <f>VLOOKUP(LD_01[[#This Row],[DOCUMENTO]],_xlfn.SORTBY(ARQUIVOS_RECEBIDOS!$E$2:$F$4998,ARQUIVOS_RECEBIDOS!$F$2:$F$4998,-1),2,)</f>
        <v>R06</v>
      </c>
      <c r="C119" s="6" t="s">
        <v>4314</v>
      </c>
      <c r="D119" s="8" t="s">
        <v>4309</v>
      </c>
      <c r="E119" s="8" t="s">
        <v>4145</v>
      </c>
      <c r="F119" s="6" t="s">
        <v>4150</v>
      </c>
      <c r="G119" s="49" t="s">
        <v>5490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119" s="6" t="str" cm="1">
        <f t="array" ref="I119">_xlfn.TEXTJOIN(", ",TRUE,_xlfn.UNIQUE(_xlfn._xlws.FILTER(ARQUIVOS_RECEBIDOS!$F$2:$F$4998,ARQUIVOS_RECEBIDOS!$E$2:$E$4998=LD_01[[#This Row],[DOCUMENTO]])))</f>
        <v>R06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0" spans="1:12" ht="28.8" x14ac:dyDescent="0.3">
      <c r="A120" s="6" t="s">
        <v>2861</v>
      </c>
      <c r="B120" s="6" t="str">
        <f>VLOOKUP(LD_01[[#This Row],[DOCUMENTO]],_xlfn.SORTBY(ARQUIVOS_RECEBIDOS!$E$2:$F$4998,ARQUIVOS_RECEBIDOS!$F$2:$F$4998,-1),2,)</f>
        <v>R04</v>
      </c>
      <c r="C120" s="6" t="s">
        <v>4314</v>
      </c>
      <c r="D120" s="8" t="s">
        <v>4309</v>
      </c>
      <c r="E120" s="8" t="s">
        <v>4145</v>
      </c>
      <c r="F120" s="6" t="s">
        <v>4150</v>
      </c>
      <c r="G120" s="49" t="s">
        <v>5490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120" s="6" t="str" cm="1">
        <f t="array" ref="I120">_xlfn.TEXTJOIN(", ",TRUE,_xlfn.UNIQUE(_xlfn._xlws.FILTER(ARQUIVOS_RECEBIDOS!$F$2:$F$4998,ARQUIVOS_RECEBIDOS!$E$2:$E$4998=LD_01[[#This Row],[DOCUMENTO]])))</f>
        <v>R04</v>
      </c>
      <c r="J120" s="13" cm="1">
        <f t="array" ref="J120">_xlfn.UNIQUE(_xlfn._xlws.FILTER(ARQUIVOS[DATA RECEBIMENTO],(ARQUIVOS[DOCUMENTO]=LD_01[[#This Row],[DOCUMENTO]])*(ARQUIVOS[REVISÃO]=LD_01[[#This Row],[REVISÃO]])))</f>
        <v>45838</v>
      </c>
      <c r="K1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1" spans="1:12" ht="28.8" x14ac:dyDescent="0.3">
      <c r="A121" s="6" t="s">
        <v>2862</v>
      </c>
      <c r="B121" s="6" t="str">
        <f>VLOOKUP(LD_01[[#This Row],[DOCUMENTO]],_xlfn.SORTBY(ARQUIVOS_RECEBIDOS!$E$2:$F$4998,ARQUIVOS_RECEBIDOS!$F$2:$F$4998,-1),2,)</f>
        <v>R06</v>
      </c>
      <c r="C121" s="6" t="s">
        <v>4314</v>
      </c>
      <c r="D121" s="8" t="s">
        <v>4309</v>
      </c>
      <c r="E121" s="8" t="s">
        <v>4145</v>
      </c>
      <c r="F121" s="6" t="s">
        <v>4150</v>
      </c>
      <c r="G121" s="49" t="s">
        <v>5490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121" s="6" t="str" cm="1">
        <f t="array" ref="I121">_xlfn.TEXTJOIN(", ",TRUE,_xlfn.UNIQUE(_xlfn._xlws.FILTER(ARQUIVOS_RECEBIDOS!$F$2:$F$4998,ARQUIVOS_RECEBIDOS!$E$2:$E$4998=LD_01[[#This Row],[DOCUMENTO]])))</f>
        <v>R06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2" spans="1:12" ht="28.8" x14ac:dyDescent="0.3">
      <c r="A122" s="6" t="s">
        <v>2863</v>
      </c>
      <c r="B122" s="6" t="str">
        <f>VLOOKUP(LD_01[[#This Row],[DOCUMENTO]],_xlfn.SORTBY(ARQUIVOS_RECEBIDOS!$E$2:$F$4998,ARQUIVOS_RECEBIDOS!$F$2:$F$4998,-1),2,)</f>
        <v>R08</v>
      </c>
      <c r="C122" s="6" t="s">
        <v>4314</v>
      </c>
      <c r="D122" s="8" t="s">
        <v>4309</v>
      </c>
      <c r="E122" s="8" t="s">
        <v>4145</v>
      </c>
      <c r="F122" s="6" t="s">
        <v>4150</v>
      </c>
      <c r="G122" s="49" t="s">
        <v>5490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122" s="6" t="str" cm="1">
        <f t="array" ref="I122">_xlfn.TEXTJOIN(", ",TRUE,_xlfn.UNIQUE(_xlfn._xlws.FILTER(ARQUIVOS_RECEBIDOS!$F$2:$F$4998,ARQUIVOS_RECEBIDOS!$E$2:$E$4998=LD_01[[#This Row],[DOCUMENTO]])))</f>
        <v>R08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3" spans="1:12" ht="28.8" x14ac:dyDescent="0.3">
      <c r="A123" s="6" t="s">
        <v>2865</v>
      </c>
      <c r="B123" s="6" t="str">
        <f>VLOOKUP(LD_01[[#This Row],[DOCUMENTO]],_xlfn.SORTBY(ARQUIVOS_RECEBIDOS!$E$2:$F$4998,ARQUIVOS_RECEBIDOS!$F$2:$F$4998,-1),2,)</f>
        <v>R07</v>
      </c>
      <c r="C123" s="6" t="s">
        <v>4314</v>
      </c>
      <c r="D123" s="8" t="s">
        <v>4309</v>
      </c>
      <c r="E123" s="8" t="s">
        <v>4145</v>
      </c>
      <c r="F123" s="6" t="s">
        <v>4150</v>
      </c>
      <c r="G123" s="49" t="s">
        <v>5490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123" s="6" t="str" cm="1">
        <f t="array" ref="I123">_xlfn.TEXTJOIN(", ",TRUE,_xlfn.UNIQUE(_xlfn._xlws.FILTER(ARQUIVOS_RECEBIDOS!$F$2:$F$4998,ARQUIVOS_RECEBIDOS!$E$2:$E$4998=LD_01[[#This Row],[DOCUMENTO]])))</f>
        <v>R07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4" spans="1:12" ht="28.8" x14ac:dyDescent="0.3">
      <c r="A124" s="6" t="s">
        <v>2866</v>
      </c>
      <c r="B124" s="6" t="str">
        <f>VLOOKUP(LD_01[[#This Row],[DOCUMENTO]],_xlfn.SORTBY(ARQUIVOS_RECEBIDOS!$E$2:$F$4998,ARQUIVOS_RECEBIDOS!$F$2:$F$4998,-1),2,)</f>
        <v>R06</v>
      </c>
      <c r="C124" s="6" t="s">
        <v>4314</v>
      </c>
      <c r="D124" s="8" t="s">
        <v>4309</v>
      </c>
      <c r="E124" s="8" t="s">
        <v>4145</v>
      </c>
      <c r="F124" s="6" t="s">
        <v>4150</v>
      </c>
      <c r="G124" s="49" t="s">
        <v>5490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124" s="6" t="str" cm="1">
        <f t="array" ref="I124">_xlfn.TEXTJOIN(", ",TRUE,_xlfn.UNIQUE(_xlfn._xlws.FILTER(ARQUIVOS_RECEBIDOS!$F$2:$F$4998,ARQUIVOS_RECEBIDOS!$E$2:$E$4998=LD_01[[#This Row],[DOCUMENTO]])))</f>
        <v>R06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5" spans="1:12" ht="28.8" x14ac:dyDescent="0.3">
      <c r="A125" s="6" t="s">
        <v>2867</v>
      </c>
      <c r="B125" s="6" t="str">
        <f>VLOOKUP(LD_01[[#This Row],[DOCUMENTO]],_xlfn.SORTBY(ARQUIVOS_RECEBIDOS!$E$2:$F$4998,ARQUIVOS_RECEBIDOS!$F$2:$F$4998,-1),2,)</f>
        <v>R01</v>
      </c>
      <c r="C125" s="6" t="s">
        <v>4314</v>
      </c>
      <c r="D125" s="8" t="s">
        <v>4310</v>
      </c>
      <c r="E125" s="8" t="s">
        <v>4145</v>
      </c>
      <c r="F125" s="6" t="s">
        <v>4150</v>
      </c>
      <c r="G125" s="49" t="s">
        <v>5490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125" s="6" t="str" cm="1">
        <f t="array" ref="I125">_xlfn.TEXTJOIN(", ",TRUE,_xlfn.UNIQUE(_xlfn._xlws.FILTER(ARQUIVOS_RECEBIDOS!$F$2:$F$4998,ARQUIVOS_RECEBIDOS!$E$2:$E$4998=LD_01[[#This Row],[DOCUMENTO]])))</f>
        <v>R01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6" spans="1:12" ht="28.8" x14ac:dyDescent="0.3">
      <c r="A126" s="6" t="s">
        <v>2868</v>
      </c>
      <c r="B126" s="6" t="str">
        <f>VLOOKUP(LD_01[[#This Row],[DOCUMENTO]],_xlfn.SORTBY(ARQUIVOS_RECEBIDOS!$E$2:$F$4998,ARQUIVOS_RECEBIDOS!$F$2:$F$4998,-1),2,)</f>
        <v>R02</v>
      </c>
      <c r="C126" s="6" t="s">
        <v>4314</v>
      </c>
      <c r="D126" s="8" t="s">
        <v>4310</v>
      </c>
      <c r="E126" s="8" t="s">
        <v>4145</v>
      </c>
      <c r="F126" s="6" t="s">
        <v>4150</v>
      </c>
      <c r="G126" s="49" t="s">
        <v>5490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126" s="6" t="str" cm="1">
        <f t="array" ref="I126">_xlfn.TEXTJOIN(", ",TRUE,_xlfn.UNIQUE(_xlfn._xlws.FILTER(ARQUIVOS_RECEBIDOS!$F$2:$F$4998,ARQUIVOS_RECEBIDOS!$E$2:$E$4998=LD_01[[#This Row],[DOCUMENTO]])))</f>
        <v>R02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7" spans="1:12" ht="28.8" x14ac:dyDescent="0.3">
      <c r="A127" s="6" t="s">
        <v>2869</v>
      </c>
      <c r="B127" s="6" t="str">
        <f>VLOOKUP(LD_01[[#This Row],[DOCUMENTO]],_xlfn.SORTBY(ARQUIVOS_RECEBIDOS!$E$2:$F$4998,ARQUIVOS_RECEBIDOS!$F$2:$F$4998,-1),2,)</f>
        <v>R02</v>
      </c>
      <c r="C127" s="6" t="s">
        <v>4314</v>
      </c>
      <c r="D127" s="8" t="s">
        <v>4310</v>
      </c>
      <c r="E127" s="8" t="s">
        <v>4145</v>
      </c>
      <c r="F127" s="6" t="s">
        <v>4150</v>
      </c>
      <c r="G127" s="49" t="s">
        <v>5490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127" s="6" t="str" cm="1">
        <f t="array" ref="I127">_xlfn.TEXTJOIN(", ",TRUE,_xlfn.UNIQUE(_xlfn._xlws.FILTER(ARQUIVOS_RECEBIDOS!$F$2:$F$4998,ARQUIVOS_RECEBIDOS!$E$2:$E$4998=LD_01[[#This Row],[DOCUMENTO]])))</f>
        <v>R02</v>
      </c>
      <c r="J127" s="13" cm="1">
        <f t="array" ref="J127">_xlfn.UNIQUE(_xlfn._xlws.FILTER(ARQUIVOS[DATA RECEBIMENTO],(ARQUIVOS[DOCUMENTO]=LD_01[[#This Row],[DOCUMENTO]])*(ARQUIVOS[REVISÃO]=LD_01[[#This Row],[REVISÃO]])))</f>
        <v>45838</v>
      </c>
      <c r="K1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8" spans="1:12" x14ac:dyDescent="0.3">
      <c r="A128" s="6" t="s">
        <v>2870</v>
      </c>
      <c r="B128" s="6" t="str">
        <f>VLOOKUP(LD_01[[#This Row],[DOCUMENTO]],_xlfn.SORTBY(ARQUIVOS_RECEBIDOS!$E$2:$F$4998,ARQUIVOS_RECEBIDOS!$F$2:$F$4998,-1),2,)</f>
        <v>R05</v>
      </c>
      <c r="C128" s="6" t="s">
        <v>4314</v>
      </c>
      <c r="D128" s="8" t="s">
        <v>4198</v>
      </c>
      <c r="E128" s="8" t="s">
        <v>4145</v>
      </c>
      <c r="F128" s="6" t="s">
        <v>4150</v>
      </c>
      <c r="G128" s="49" t="s">
        <v>5490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128" s="6" t="str" cm="1">
        <f t="array" ref="I128">_xlfn.TEXTJOIN(", ",TRUE,_xlfn.UNIQUE(_xlfn._xlws.FILTER(ARQUIVOS_RECEBIDOS!$F$2:$F$4998,ARQUIVOS_RECEBIDOS!$E$2:$E$4998=LD_01[[#This Row],[DOCUMENTO]])))</f>
        <v>R05</v>
      </c>
      <c r="J128" s="13" cm="1">
        <f t="array" ref="J128">_xlfn.UNIQUE(_xlfn._xlws.FILTER(ARQUIVOS[DATA RECEBIMENTO],(ARQUIVOS[DOCUMENTO]=LD_01[[#This Row],[DOCUMENTO]])*(ARQUIVOS[REVISÃO]=LD_01[[#This Row],[REVISÃO]])))</f>
        <v>45838</v>
      </c>
      <c r="K1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29" spans="1:12" ht="28.8" x14ac:dyDescent="0.3">
      <c r="A129" s="6" t="s">
        <v>2871</v>
      </c>
      <c r="B129" s="6" t="str">
        <f>VLOOKUP(LD_01[[#This Row],[DOCUMENTO]],_xlfn.SORTBY(ARQUIVOS_RECEBIDOS!$E$2:$F$4998,ARQUIVOS_RECEBIDOS!$F$2:$F$4998,-1),2,)</f>
        <v>R03</v>
      </c>
      <c r="C129" s="6" t="s">
        <v>4314</v>
      </c>
      <c r="D129" s="8" t="s">
        <v>4263</v>
      </c>
      <c r="E129" s="8" t="s">
        <v>4145</v>
      </c>
      <c r="F129" s="6" t="s">
        <v>4150</v>
      </c>
      <c r="G129" s="49" t="s">
        <v>5490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129" s="6" t="str" cm="1">
        <f t="array" ref="I129">_xlfn.TEXTJOIN(", ",TRUE,_xlfn.UNIQUE(_xlfn._xlws.FILTER(ARQUIVOS_RECEBIDOS!$F$2:$F$4998,ARQUIVOS_RECEBIDOS!$E$2:$E$4998=LD_01[[#This Row],[DOCUMENTO]])))</f>
        <v>R03</v>
      </c>
      <c r="J129" s="13" cm="1">
        <f t="array" ref="J129">_xlfn.UNIQUE(_xlfn._xlws.FILTER(ARQUIVOS[DATA RECEBIMENTO],(ARQUIVOS[DOCUMENTO]=LD_01[[#This Row],[DOCUMENTO]])*(ARQUIVOS[REVISÃO]=LD_01[[#This Row],[REVISÃO]])))</f>
        <v>45838</v>
      </c>
      <c r="K1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01\MSV-163MS-454-460\18.GE</v>
      </c>
      <c r="L1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ATERPA\0.TABLET\A373_Projetos_Ano01\MSV-163MS-454-460\18.GE</v>
      </c>
    </row>
    <row r="130" spans="1:12" ht="28.8" x14ac:dyDescent="0.3">
      <c r="A130" s="6" t="s">
        <v>2964</v>
      </c>
      <c r="B130" s="6" t="str">
        <f>VLOOKUP(LD_01[[#This Row],[DOCUMENTO]],_xlfn.SORTBY(ARQUIVOS_RECEBIDOS!$E$2:$F$4998,ARQUIVOS_RECEBIDOS!$F$2:$F$4998,-1),2,)</f>
        <v>R02</v>
      </c>
      <c r="C130" s="6" t="s">
        <v>4314</v>
      </c>
      <c r="D130" s="8" t="s">
        <v>4080</v>
      </c>
      <c r="E130" s="8" t="s">
        <v>4336</v>
      </c>
      <c r="F130" s="6" t="s">
        <v>4155</v>
      </c>
      <c r="G130" s="49" t="s">
        <v>5490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130" s="6" t="str" cm="1">
        <f t="array" ref="I130">_xlfn.TEXTJOIN(", ",TRUE,_xlfn.UNIQUE(_xlfn._xlws.FILTER(ARQUIVOS_RECEBIDOS!$F$2:$F$4998,ARQUIVOS_RECEBIDOS!$E$2:$E$4998=LD_01[[#This Row],[DOCUMENTO]])))</f>
        <v>R02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1" spans="1:12" ht="28.8" x14ac:dyDescent="0.3">
      <c r="A131" s="6" t="s">
        <v>2965</v>
      </c>
      <c r="B131" s="6" t="str">
        <f>VLOOKUP(LD_01[[#This Row],[DOCUMENTO]],_xlfn.SORTBY(ARQUIVOS_RECEBIDOS!$E$2:$F$4998,ARQUIVOS_RECEBIDOS!$F$2:$F$4998,-1),2,)</f>
        <v>R02</v>
      </c>
      <c r="C131" s="6" t="s">
        <v>4314</v>
      </c>
      <c r="D131" s="8" t="s">
        <v>4080</v>
      </c>
      <c r="E131" s="8" t="s">
        <v>4336</v>
      </c>
      <c r="F131" s="6" t="s">
        <v>4155</v>
      </c>
      <c r="G131" s="49" t="s">
        <v>5490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131" s="6" t="str" cm="1">
        <f t="array" ref="I131">_xlfn.TEXTJOIN(", ",TRUE,_xlfn.UNIQUE(_xlfn._xlws.FILTER(ARQUIVOS_RECEBIDOS!$F$2:$F$4998,ARQUIVOS_RECEBIDOS!$E$2:$E$4998=LD_01[[#This Row],[DOCUMENTO]])))</f>
        <v>R02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2" spans="1:12" ht="28.8" x14ac:dyDescent="0.3">
      <c r="A132" s="6" t="s">
        <v>2966</v>
      </c>
      <c r="B132" s="6" t="str">
        <f>VLOOKUP(LD_01[[#This Row],[DOCUMENTO]],_xlfn.SORTBY(ARQUIVOS_RECEBIDOS!$E$2:$F$4998,ARQUIVOS_RECEBIDOS!$F$2:$F$4998,-1),2,)</f>
        <v>R02</v>
      </c>
      <c r="C132" s="6" t="s">
        <v>4314</v>
      </c>
      <c r="D132" s="8" t="s">
        <v>4080</v>
      </c>
      <c r="E132" s="8" t="s">
        <v>4336</v>
      </c>
      <c r="F132" s="6" t="s">
        <v>4155</v>
      </c>
      <c r="G132" s="49" t="s">
        <v>5490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132" s="6" t="str" cm="1">
        <f t="array" ref="I132">_xlfn.TEXTJOIN(", ",TRUE,_xlfn.UNIQUE(_xlfn._xlws.FILTER(ARQUIVOS_RECEBIDOS!$F$2:$F$4998,ARQUIVOS_RECEBIDOS!$E$2:$E$4998=LD_01[[#This Row],[DOCUMENTO]])))</f>
        <v>R02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3" spans="1:12" ht="28.8" x14ac:dyDescent="0.3">
      <c r="A133" s="6" t="s">
        <v>2967</v>
      </c>
      <c r="B133" s="6" t="str">
        <f>VLOOKUP(LD_01[[#This Row],[DOCUMENTO]],_xlfn.SORTBY(ARQUIVOS_RECEBIDOS!$E$2:$F$4998,ARQUIVOS_RECEBIDOS!$F$2:$F$4998,-1),2,)</f>
        <v>R02</v>
      </c>
      <c r="C133" s="6" t="s">
        <v>4314</v>
      </c>
      <c r="D133" s="8" t="s">
        <v>4080</v>
      </c>
      <c r="E133" s="8" t="s">
        <v>4336</v>
      </c>
      <c r="F133" s="6" t="s">
        <v>4155</v>
      </c>
      <c r="G133" s="49" t="s">
        <v>5490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133" s="6" t="str" cm="1">
        <f t="array" ref="I133">_xlfn.TEXTJOIN(", ",TRUE,_xlfn.UNIQUE(_xlfn._xlws.FILTER(ARQUIVOS_RECEBIDOS!$F$2:$F$4998,ARQUIVOS_RECEBIDOS!$E$2:$E$4998=LD_01[[#This Row],[DOCUMENTO]])))</f>
        <v>R02</v>
      </c>
      <c r="J133" s="13" cm="1">
        <f t="array" ref="J133">_xlfn.UNIQUE(_xlfn._xlws.FILTER(ARQUIVOS[DATA RECEBIMENTO],(ARQUIVOS[DOCUMENTO]=LD_01[[#This Row],[DOCUMENTO]])*(ARQUIVOS[REVISÃO]=LD_01[[#This Row],[REVISÃO]])))</f>
        <v>45838</v>
      </c>
      <c r="K1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4" spans="1:12" ht="28.8" x14ac:dyDescent="0.3">
      <c r="A134" s="6" t="s">
        <v>2968</v>
      </c>
      <c r="B134" s="6" t="str">
        <f>VLOOKUP(LD_01[[#This Row],[DOCUMENTO]],_xlfn.SORTBY(ARQUIVOS_RECEBIDOS!$E$2:$F$4998,ARQUIVOS_RECEBIDOS!$F$2:$F$4998,-1),2,)</f>
        <v>R02</v>
      </c>
      <c r="C134" s="6" t="s">
        <v>4314</v>
      </c>
      <c r="D134" s="8" t="s">
        <v>4080</v>
      </c>
      <c r="E134" s="8" t="s">
        <v>4336</v>
      </c>
      <c r="F134" s="6" t="s">
        <v>4155</v>
      </c>
      <c r="G134" s="49" t="s">
        <v>5490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134" s="6" t="str" cm="1">
        <f t="array" ref="I134">_xlfn.TEXTJOIN(", ",TRUE,_xlfn.UNIQUE(_xlfn._xlws.FILTER(ARQUIVOS_RECEBIDOS!$F$2:$F$4998,ARQUIVOS_RECEBIDOS!$E$2:$E$4998=LD_01[[#This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5" spans="1:12" ht="28.8" x14ac:dyDescent="0.3">
      <c r="A135" s="6" t="s">
        <v>2969</v>
      </c>
      <c r="B135" s="6" t="str">
        <f>VLOOKUP(LD_01[[#This Row],[DOCUMENTO]],_xlfn.SORTBY(ARQUIVOS_RECEBIDOS!$E$2:$F$4998,ARQUIVOS_RECEBIDOS!$F$2:$F$4998,-1),2,)</f>
        <v>R02</v>
      </c>
      <c r="C135" s="6" t="s">
        <v>4314</v>
      </c>
      <c r="D135" s="8" t="s">
        <v>4080</v>
      </c>
      <c r="E135" s="8" t="s">
        <v>4336</v>
      </c>
      <c r="F135" s="6" t="s">
        <v>4155</v>
      </c>
      <c r="G135" s="49" t="s">
        <v>5490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135" s="6" t="str" cm="1">
        <f t="array" ref="I135">_xlfn.TEXTJOIN(", ",TRUE,_xlfn.UNIQUE(_xlfn._xlws.FILTER(ARQUIVOS_RECEBIDOS!$F$2:$F$4998,ARQUIVOS_RECEBIDOS!$E$2:$E$4998=LD_01[[#This Row],[DOCUMENTO]])))</f>
        <v>R02</v>
      </c>
      <c r="J135" s="13" cm="1">
        <f t="array" ref="J135">_xlfn.UNIQUE(_xlfn._xlws.FILTER(ARQUIVOS[DATA RECEBIMENTO],(ARQUIVOS[DOCUMENTO]=LD_01[[#This Row],[DOCUMENTO]])*(ARQUIVOS[REVISÃO]=LD_01[[#This Row],[REVISÃO]])))</f>
        <v>45838</v>
      </c>
      <c r="K1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6" spans="1:12" ht="28.8" x14ac:dyDescent="0.3">
      <c r="A136" s="6" t="s">
        <v>2970</v>
      </c>
      <c r="B136" s="6" t="str">
        <f>VLOOKUP(LD_01[[#This Row],[DOCUMENTO]],_xlfn.SORTBY(ARQUIVOS_RECEBIDOS!$E$2:$F$4998,ARQUIVOS_RECEBIDOS!$F$2:$F$4998,-1),2,)</f>
        <v>R02</v>
      </c>
      <c r="C136" s="6" t="s">
        <v>4314</v>
      </c>
      <c r="D136" s="8" t="s">
        <v>4080</v>
      </c>
      <c r="E136" s="8" t="s">
        <v>4336</v>
      </c>
      <c r="F136" s="6" t="s">
        <v>4155</v>
      </c>
      <c r="G136" s="49" t="s">
        <v>5490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136" s="6" t="str" cm="1">
        <f t="array" ref="I136">_xlfn.TEXTJOIN(", ",TRUE,_xlfn.UNIQUE(_xlfn._xlws.FILTER(ARQUIVOS_RECEBIDOS!$F$2:$F$4998,ARQUIVOS_RECEBIDOS!$E$2:$E$4998=LD_01[[#This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7" spans="1:12" ht="28.8" x14ac:dyDescent="0.3">
      <c r="A137" s="6" t="s">
        <v>2971</v>
      </c>
      <c r="B137" s="6" t="str">
        <f>VLOOKUP(LD_01[[#This Row],[DOCUMENTO]],_xlfn.SORTBY(ARQUIVOS_RECEBIDOS!$E$2:$F$4998,ARQUIVOS_RECEBIDOS!$F$2:$F$4998,-1),2,)</f>
        <v>R02</v>
      </c>
      <c r="C137" s="6" t="s">
        <v>4314</v>
      </c>
      <c r="D137" s="8" t="s">
        <v>4080</v>
      </c>
      <c r="E137" s="8" t="s">
        <v>4336</v>
      </c>
      <c r="F137" s="6" t="s">
        <v>4155</v>
      </c>
      <c r="G137" s="49" t="s">
        <v>5490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137" s="6" t="str" cm="1">
        <f t="array" ref="I137">_xlfn.TEXTJOIN(", ",TRUE,_xlfn.UNIQUE(_xlfn._xlws.FILTER(ARQUIVOS_RECEBIDOS!$F$2:$F$4998,ARQUIVOS_RECEBIDOS!$E$2:$E$4998=LD_01[[#This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8" spans="1:12" ht="28.8" x14ac:dyDescent="0.3">
      <c r="A138" s="6" t="s">
        <v>2972</v>
      </c>
      <c r="B138" s="6" t="str">
        <f>VLOOKUP(LD_01[[#This Row],[DOCUMENTO]],_xlfn.SORTBY(ARQUIVOS_RECEBIDOS!$E$2:$F$4998,ARQUIVOS_RECEBIDOS!$F$2:$F$4998,-1),2,)</f>
        <v>R03</v>
      </c>
      <c r="C138" s="6" t="s">
        <v>4314</v>
      </c>
      <c r="D138" s="8" t="s">
        <v>4080</v>
      </c>
      <c r="E138" s="8" t="s">
        <v>4336</v>
      </c>
      <c r="F138" s="6" t="s">
        <v>4155</v>
      </c>
      <c r="G138" s="49" t="s">
        <v>5490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138" s="6" t="str" cm="1">
        <f t="array" ref="I138">_xlfn.TEXTJOIN(", ",TRUE,_xlfn.UNIQUE(_xlfn._xlws.FILTER(ARQUIVOS_RECEBIDOS!$F$2:$F$4998,ARQUIVOS_RECEBIDOS!$E$2:$E$4998=LD_01[[#This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39" spans="1:12" ht="28.8" x14ac:dyDescent="0.3">
      <c r="A139" s="6" t="s">
        <v>2973</v>
      </c>
      <c r="B139" s="6" t="str">
        <f>VLOOKUP(LD_01[[#This Row],[DOCUMENTO]],_xlfn.SORTBY(ARQUIVOS_RECEBIDOS!$E$2:$F$4998,ARQUIVOS_RECEBIDOS!$F$2:$F$4998,-1),2,)</f>
        <v>R03</v>
      </c>
      <c r="C139" s="6" t="s">
        <v>4314</v>
      </c>
      <c r="D139" s="8" t="s">
        <v>4080</v>
      </c>
      <c r="E139" s="8" t="s">
        <v>4336</v>
      </c>
      <c r="F139" s="6" t="s">
        <v>4155</v>
      </c>
      <c r="G139" s="49" t="s">
        <v>5490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139" s="6" t="str" cm="1">
        <f t="array" ref="I139">_xlfn.TEXTJOIN(", ",TRUE,_xlfn.UNIQUE(_xlfn._xlws.FILTER(ARQUIVOS_RECEBIDOS!$F$2:$F$4998,ARQUIVOS_RECEBIDOS!$E$2:$E$4998=LD_01[[#This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0" spans="1:12" ht="28.8" x14ac:dyDescent="0.3">
      <c r="A140" s="6" t="s">
        <v>2974</v>
      </c>
      <c r="B140" s="6" t="str">
        <f>VLOOKUP(LD_01[[#This Row],[DOCUMENTO]],_xlfn.SORTBY(ARQUIVOS_RECEBIDOS!$E$2:$F$4998,ARQUIVOS_RECEBIDOS!$F$2:$F$4998,-1),2,)</f>
        <v>R03</v>
      </c>
      <c r="C140" s="6" t="s">
        <v>4314</v>
      </c>
      <c r="D140" s="8" t="s">
        <v>4080</v>
      </c>
      <c r="E140" s="8" t="s">
        <v>4336</v>
      </c>
      <c r="F140" s="6" t="s">
        <v>4155</v>
      </c>
      <c r="G140" s="49" t="s">
        <v>5490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140" s="6" t="str" cm="1">
        <f t="array" ref="I140">_xlfn.TEXTJOIN(", ",TRUE,_xlfn.UNIQUE(_xlfn._xlws.FILTER(ARQUIVOS_RECEBIDOS!$F$2:$F$4998,ARQUIVOS_RECEBIDOS!$E$2:$E$4998=LD_01[[#This Row],[DOCUMENTO]])))</f>
        <v>R03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1" spans="1:12" ht="28.8" x14ac:dyDescent="0.3">
      <c r="A141" s="6" t="s">
        <v>2975</v>
      </c>
      <c r="B141" s="6" t="str">
        <f>VLOOKUP(LD_01[[#This Row],[DOCUMENTO]],_xlfn.SORTBY(ARQUIVOS_RECEBIDOS!$E$2:$F$4998,ARQUIVOS_RECEBIDOS!$F$2:$F$4998,-1),2,)</f>
        <v>R00</v>
      </c>
      <c r="C141" s="6" t="s">
        <v>4314</v>
      </c>
      <c r="D141" s="8" t="s">
        <v>4080</v>
      </c>
      <c r="E141" s="8" t="s">
        <v>4336</v>
      </c>
      <c r="F141" s="6" t="s">
        <v>4155</v>
      </c>
      <c r="G141" s="49" t="s">
        <v>5490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141" s="6" t="str" cm="1">
        <f t="array" ref="I141">_xlfn.TEXTJOIN(", ",TRUE,_xlfn.UNIQUE(_xlfn._xlws.FILTER(ARQUIVOS_RECEBIDOS!$F$2:$F$4998,ARQUIVOS_RECEBIDOS!$E$2:$E$4998=LD_01[[#This Row],[DOCUMENTO]])))</f>
        <v>R00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2" spans="1:12" ht="28.8" x14ac:dyDescent="0.3">
      <c r="A142" s="6" t="s">
        <v>2976</v>
      </c>
      <c r="B142" s="6" t="str">
        <f>VLOOKUP(LD_01[[#This Row],[DOCUMENTO]],_xlfn.SORTBY(ARQUIVOS_RECEBIDOS!$E$2:$F$4998,ARQUIVOS_RECEBIDOS!$F$2:$F$4998,-1),2,)</f>
        <v>R01</v>
      </c>
      <c r="C142" s="6" t="s">
        <v>4314</v>
      </c>
      <c r="D142" s="8" t="s">
        <v>4080</v>
      </c>
      <c r="E142" s="8" t="s">
        <v>4336</v>
      </c>
      <c r="F142" s="6" t="s">
        <v>4155</v>
      </c>
      <c r="G142" s="49" t="s">
        <v>5490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142" s="6" t="str" cm="1">
        <f t="array" ref="I142">_xlfn.TEXTJOIN(", ",TRUE,_xlfn.UNIQUE(_xlfn._xlws.FILTER(ARQUIVOS_RECEBIDOS!$F$2:$F$4998,ARQUIVOS_RECEBIDOS!$E$2:$E$4998=LD_01[[#This Row],[DOCUMENTO]])))</f>
        <v>R01</v>
      </c>
      <c r="J142" s="13" cm="1">
        <f t="array" ref="J142">_xlfn.UNIQUE(_xlfn._xlws.FILTER(ARQUIVOS[DATA RECEBIMENTO],(ARQUIVOS[DOCUMENTO]=LD_01[[#This Row],[DOCUMENTO]])*(ARQUIVOS[REVISÃO]=LD_01[[#This Row],[REVISÃO]])))</f>
        <v>45838</v>
      </c>
      <c r="K1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3" spans="1:12" ht="28.8" x14ac:dyDescent="0.3">
      <c r="A143" s="6" t="s">
        <v>2977</v>
      </c>
      <c r="B143" s="6" t="str">
        <f>VLOOKUP(LD_01[[#This Row],[DOCUMENTO]],_xlfn.SORTBY(ARQUIVOS_RECEBIDOS!$E$2:$F$4998,ARQUIVOS_RECEBIDOS!$F$2:$F$4998,-1),2,)</f>
        <v>R01</v>
      </c>
      <c r="C143" s="6" t="s">
        <v>4314</v>
      </c>
      <c r="D143" s="8" t="s">
        <v>4080</v>
      </c>
      <c r="E143" s="8" t="s">
        <v>4336</v>
      </c>
      <c r="F143" s="6" t="s">
        <v>4155</v>
      </c>
      <c r="G143" s="49" t="s">
        <v>5490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143" s="6" t="str" cm="1">
        <f t="array" ref="I143">_xlfn.TEXTJOIN(", ",TRUE,_xlfn.UNIQUE(_xlfn._xlws.FILTER(ARQUIVOS_RECEBIDOS!$F$2:$F$4998,ARQUIVOS_RECEBIDOS!$E$2:$E$4998=LD_01[[#This Row],[DOCUMENTO]])))</f>
        <v>R01</v>
      </c>
      <c r="J143" s="13" cm="1">
        <f t="array" ref="J143">_xlfn.UNIQUE(_xlfn._xlws.FILTER(ARQUIVOS[DATA RECEBIMENTO],(ARQUIVOS[DOCUMENTO]=LD_01[[#This Row],[DOCUMENTO]])*(ARQUIVOS[REVISÃO]=LD_01[[#This Row],[REVISÃO]])))</f>
        <v>45838</v>
      </c>
      <c r="K1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4" spans="1:12" ht="28.8" x14ac:dyDescent="0.3">
      <c r="A144" s="31" t="s">
        <v>2978</v>
      </c>
      <c r="B144" s="6" t="str">
        <f>VLOOKUP(LD_01[[#This Row],[DOCUMENTO]],_xlfn.SORTBY(ARQUIVOS_RECEBIDOS!$E$2:$F$4998,ARQUIVOS_RECEBIDOS!$F$2:$F$4998,-1),2,)</f>
        <v>R05</v>
      </c>
      <c r="C144" s="6" t="s">
        <v>4314</v>
      </c>
      <c r="D144" s="8" t="s">
        <v>5406</v>
      </c>
      <c r="E144" s="8" t="s">
        <v>4336</v>
      </c>
      <c r="F144" s="6" t="s">
        <v>4155</v>
      </c>
      <c r="G144" s="49" t="s">
        <v>5490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144" s="6" t="str" cm="1">
        <f t="array" ref="I144">_xlfn.TEXTJOIN(", ",TRUE,_xlfn.UNIQUE(_xlfn._xlws.FILTER(ARQUIVOS_RECEBIDOS!$F$2:$F$4998,ARQUIVOS_RECEBIDOS!$E$2:$E$4998=LD_01[[#This Row],[DOCUMENTO]])))</f>
        <v>R05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5" spans="1:12" ht="28.8" x14ac:dyDescent="0.3">
      <c r="A145" s="31" t="s">
        <v>2979</v>
      </c>
      <c r="B145" s="6" t="str">
        <f>VLOOKUP(LD_01[[#This Row],[DOCUMENTO]],_xlfn.SORTBY(ARQUIVOS_RECEBIDOS!$E$2:$F$4998,ARQUIVOS_RECEBIDOS!$F$2:$F$4998,-1),2,)</f>
        <v>R03</v>
      </c>
      <c r="C145" s="6" t="s">
        <v>4314</v>
      </c>
      <c r="D145" s="8" t="s">
        <v>5405</v>
      </c>
      <c r="E145" s="8" t="s">
        <v>4336</v>
      </c>
      <c r="F145" s="6" t="s">
        <v>4155</v>
      </c>
      <c r="G145" s="49" t="s">
        <v>5490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145" s="6" t="str" cm="1">
        <f t="array" ref="I145">_xlfn.TEXTJOIN(", ",TRUE,_xlfn.UNIQUE(_xlfn._xlws.FILTER(ARQUIVOS_RECEBIDOS!$F$2:$F$4998,ARQUIVOS_RECEBIDOS!$E$2:$E$4998=LD_01[[#This Row],[DOCUMENTO]])))</f>
        <v>R03</v>
      </c>
      <c r="J145" s="13" cm="1">
        <f t="array" ref="J145">_xlfn.UNIQUE(_xlfn._xlws.FILTER(ARQUIVOS[DATA RECEBIMENTO],(ARQUIVOS[DOCUMENTO]=LD_01[[#This Row],[DOCUMENTO]])*(ARQUIVOS[REVISÃO]=LD_01[[#This Row],[REVISÃO]])))</f>
        <v>45838</v>
      </c>
      <c r="K1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6" spans="1:12" ht="28.8" x14ac:dyDescent="0.3">
      <c r="A146" s="6" t="s">
        <v>2980</v>
      </c>
      <c r="B146" s="6" t="str">
        <f>VLOOKUP(LD_01[[#This Row],[DOCUMENTO]],_xlfn.SORTBY(ARQUIVOS_RECEBIDOS!$E$2:$F$4998,ARQUIVOS_RECEBIDOS!$F$2:$F$4998,-1),2,)</f>
        <v>R02</v>
      </c>
      <c r="C146" s="6" t="s">
        <v>4314</v>
      </c>
      <c r="D146" s="8" t="s">
        <v>4096</v>
      </c>
      <c r="E146" s="8" t="s">
        <v>4336</v>
      </c>
      <c r="F146" s="6" t="s">
        <v>4155</v>
      </c>
      <c r="G146" s="49" t="s">
        <v>5490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146" s="6" t="str" cm="1">
        <f t="array" ref="I146">_xlfn.TEXTJOIN(", ",TRUE,_xlfn.UNIQUE(_xlfn._xlws.FILTER(ARQUIVOS_RECEBIDOS!$F$2:$F$4998,ARQUIVOS_RECEBIDOS!$E$2:$E$4998=LD_01[[#This Row],[DOCUMENTO]])))</f>
        <v>R02</v>
      </c>
      <c r="J146" s="13" cm="1">
        <f t="array" ref="J146">_xlfn.UNIQUE(_xlfn._xlws.FILTER(ARQUIVOS[DATA RECEBIMENTO],(ARQUIVOS[DOCUMENTO]=LD_01[[#This Row],[DOCUMENTO]])*(ARQUIVOS[REVISÃO]=LD_01[[#This Row],[REVISÃO]])))</f>
        <v>45838</v>
      </c>
      <c r="K1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7" spans="1:12" ht="28.8" x14ac:dyDescent="0.3">
      <c r="A147" s="6" t="s">
        <v>2981</v>
      </c>
      <c r="B147" s="6" t="str">
        <f>VLOOKUP(LD_01[[#This Row],[DOCUMENTO]],_xlfn.SORTBY(ARQUIVOS_RECEBIDOS!$E$2:$F$4998,ARQUIVOS_RECEBIDOS!$F$2:$F$4998,-1),2,)</f>
        <v>R00</v>
      </c>
      <c r="C147" s="6" t="s">
        <v>4314</v>
      </c>
      <c r="D147" s="8" t="s">
        <v>4096</v>
      </c>
      <c r="E147" s="8" t="s">
        <v>4336</v>
      </c>
      <c r="F147" s="6" t="s">
        <v>4155</v>
      </c>
      <c r="G147" s="49" t="s">
        <v>5490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147" s="6" t="str" cm="1">
        <f t="array" ref="I147">_xlfn.TEXTJOIN(", ",TRUE,_xlfn.UNIQUE(_xlfn._xlws.FILTER(ARQUIVOS_RECEBIDOS!$F$2:$F$4998,ARQUIVOS_RECEBIDOS!$E$2:$E$4998=LD_01[[#This Row],[DOCUMENTO]])))</f>
        <v>R00</v>
      </c>
      <c r="J147" s="13" cm="1">
        <f t="array" ref="J147">_xlfn.UNIQUE(_xlfn._xlws.FILTER(ARQUIVOS[DATA RECEBIMENTO],(ARQUIVOS[DOCUMENTO]=LD_01[[#This Row],[DOCUMENTO]])*(ARQUIVOS[REVISÃO]=LD_01[[#This Row],[REVISÃO]])))</f>
        <v>45838</v>
      </c>
      <c r="K1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8" spans="1:12" ht="28.8" x14ac:dyDescent="0.3">
      <c r="A148" s="6" t="s">
        <v>2982</v>
      </c>
      <c r="B148" s="6" t="str">
        <f>VLOOKUP(LD_01[[#This Row],[DOCUMENTO]],_xlfn.SORTBY(ARQUIVOS_RECEBIDOS!$E$2:$F$4998,ARQUIVOS_RECEBIDOS!$F$2:$F$4998,-1),2,)</f>
        <v>R01</v>
      </c>
      <c r="C148" s="6" t="s">
        <v>4314</v>
      </c>
      <c r="D148" s="8" t="s">
        <v>4096</v>
      </c>
      <c r="E148" s="8" t="s">
        <v>4336</v>
      </c>
      <c r="F148" s="6" t="s">
        <v>4155</v>
      </c>
      <c r="G148" s="49" t="s">
        <v>5490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148" s="6" t="str" cm="1">
        <f t="array" ref="I148">_xlfn.TEXTJOIN(", ",TRUE,_xlfn.UNIQUE(_xlfn._xlws.FILTER(ARQUIVOS_RECEBIDOS!$F$2:$F$4998,ARQUIVOS_RECEBIDOS!$E$2:$E$4998=LD_01[[#This Row],[DOCUMENTO]])))</f>
        <v>R01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49" spans="1:12" ht="28.8" x14ac:dyDescent="0.3">
      <c r="A149" s="6" t="s">
        <v>2983</v>
      </c>
      <c r="B149" s="6" t="str">
        <f>VLOOKUP(LD_01[[#This Row],[DOCUMENTO]],_xlfn.SORTBY(ARQUIVOS_RECEBIDOS!$E$2:$F$4998,ARQUIVOS_RECEBIDOS!$F$2:$F$4998,-1),2,)</f>
        <v>R00</v>
      </c>
      <c r="C149" s="6" t="s">
        <v>4314</v>
      </c>
      <c r="D149" s="8" t="s">
        <v>4096</v>
      </c>
      <c r="E149" s="8" t="s">
        <v>4336</v>
      </c>
      <c r="F149" s="6" t="s">
        <v>4155</v>
      </c>
      <c r="G149" s="49" t="s">
        <v>5490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149" s="6" t="str" cm="1">
        <f t="array" ref="I149">_xlfn.TEXTJOIN(", ",TRUE,_xlfn.UNIQUE(_xlfn._xlws.FILTER(ARQUIVOS_RECEBIDOS!$F$2:$F$4998,ARQUIVOS_RECEBIDOS!$E$2:$E$4998=LD_01[[#This Row],[DOCUMENTO]])))</f>
        <v>R00</v>
      </c>
      <c r="J149" s="13" cm="1">
        <f t="array" ref="J149">_xlfn.UNIQUE(_xlfn._xlws.FILTER(ARQUIVOS[DATA RECEBIMENTO],(ARQUIVOS[DOCUMENTO]=LD_01[[#This Row],[DOCUMENTO]])*(ARQUIVOS[REVISÃO]=LD_01[[#This Row],[REVISÃO]])))</f>
        <v>45838</v>
      </c>
      <c r="K1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50" spans="1:12" ht="28.8" x14ac:dyDescent="0.3">
      <c r="A150" s="6" t="s">
        <v>2984</v>
      </c>
      <c r="B150" s="6" t="str">
        <f>VLOOKUP(LD_01[[#This Row],[DOCUMENTO]],_xlfn.SORTBY(ARQUIVOS_RECEBIDOS!$E$2:$F$4998,ARQUIVOS_RECEBIDOS!$F$2:$F$4998,-1),2,)</f>
        <v>R03</v>
      </c>
      <c r="C150" s="6" t="s">
        <v>4314</v>
      </c>
      <c r="D150" s="8" t="s">
        <v>4107</v>
      </c>
      <c r="E150" s="8" t="s">
        <v>4336</v>
      </c>
      <c r="F150" s="6" t="s">
        <v>4155</v>
      </c>
      <c r="G150" s="49" t="s">
        <v>5490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150" s="6" t="str" cm="1">
        <f t="array" ref="I150">_xlfn.TEXTJOIN(", ",TRUE,_xlfn.UNIQUE(_xlfn._xlws.FILTER(ARQUIVOS_RECEBIDOS!$F$2:$F$4998,ARQUIVOS_RECEBIDOS!$E$2:$E$4998=LD_01[[#This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51" spans="1:12" ht="28.8" x14ac:dyDescent="0.3">
      <c r="A151" s="6" t="s">
        <v>2985</v>
      </c>
      <c r="B151" s="6" t="str">
        <f>VLOOKUP(LD_01[[#This Row],[DOCUMENTO]],_xlfn.SORTBY(ARQUIVOS_RECEBIDOS!$E$2:$F$4998,ARQUIVOS_RECEBIDOS!$F$2:$F$4998,-1),2,)</f>
        <v>R00</v>
      </c>
      <c r="C151" s="6" t="s">
        <v>4314</v>
      </c>
      <c r="D151" s="8" t="s">
        <v>4195</v>
      </c>
      <c r="E151" s="8" t="s">
        <v>4336</v>
      </c>
      <c r="F151" s="6" t="s">
        <v>4155</v>
      </c>
      <c r="G151" s="49" t="s">
        <v>5490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151" s="6" t="str" cm="1">
        <f t="array" ref="I151">_xlfn.TEXTJOIN(", ",TRUE,_xlfn.UNIQUE(_xlfn._xlws.FILTER(ARQUIVOS_RECEBIDOS!$F$2:$F$4998,ARQUIVOS_RECEBIDOS!$E$2:$E$4998=LD_01[[#This Row],[DOCUMENTO]])))</f>
        <v>R00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52" spans="1:12" ht="28.8" x14ac:dyDescent="0.3">
      <c r="A152" s="6" t="s">
        <v>2986</v>
      </c>
      <c r="B152" s="6" t="str">
        <f>VLOOKUP(LD_01[[#This Row],[DOCUMENTO]],_xlfn.SORTBY(ARQUIVOS_RECEBIDOS!$E$2:$F$4998,ARQUIVOS_RECEBIDOS!$F$2:$F$4998,-1),2,)</f>
        <v>R00</v>
      </c>
      <c r="C152" s="6" t="s">
        <v>4314</v>
      </c>
      <c r="D152" s="8" t="s">
        <v>4195</v>
      </c>
      <c r="E152" s="8" t="s">
        <v>4336</v>
      </c>
      <c r="F152" s="6" t="s">
        <v>4155</v>
      </c>
      <c r="G152" s="49" t="s">
        <v>5490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152" s="6" t="str" cm="1">
        <f t="array" ref="I152">_xlfn.TEXTJOIN(", ",TRUE,_xlfn.UNIQUE(_xlfn._xlws.FILTER(ARQUIVOS_RECEBIDOS!$F$2:$F$4998,ARQUIVOS_RECEBIDOS!$E$2:$E$4998=LD_01[[#This Row],[DOCUMENTO]])))</f>
        <v>R00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01\MSV-163MS-454-460\19.GG</v>
      </c>
      <c r="L1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ATERPA\0.TABLET\A373_Projetos_Ano01\MSV-163MS-454-460\19.GG</v>
      </c>
    </row>
    <row r="153" spans="1:12" ht="28.8" x14ac:dyDescent="0.3">
      <c r="A153" s="6" t="s">
        <v>2987</v>
      </c>
      <c r="B153" s="6" t="str">
        <f>VLOOKUP(LD_01[[#This Row],[DOCUMENTO]],_xlfn.SORTBY(ARQUIVOS_RECEBIDOS!$E$2:$F$4998,ARQUIVOS_RECEBIDOS!$F$2:$F$4998,-1),2,)</f>
        <v>R03</v>
      </c>
      <c r="C153" s="6" t="s">
        <v>4314</v>
      </c>
      <c r="D153" s="8" t="s">
        <v>4174</v>
      </c>
      <c r="E153" s="8" t="s">
        <v>4337</v>
      </c>
      <c r="F153" s="6" t="s">
        <v>4156</v>
      </c>
      <c r="G153" s="49" t="s">
        <v>5490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53" s="6" t="str" cm="1">
        <f t="array" ref="I153">_xlfn.TEXTJOIN(", ",TRUE,_xlfn.UNIQUE(_xlfn._xlws.FILTER(ARQUIVOS_RECEBIDOS!$F$2:$F$4998,ARQUIVOS_RECEBIDOS!$E$2:$E$4998=LD_01[[#This Row],[DOCUMENTO]])))</f>
        <v>R03</v>
      </c>
      <c r="J153" s="13" cm="1">
        <f t="array" ref="J153">_xlfn.UNIQUE(_xlfn._xlws.FILTER(ARQUIVOS[DATA RECEBIMENTO],(ARQUIVOS[DOCUMENTO]=LD_01[[#This Row],[DOCUMENTO]])*(ARQUIVOS[REVISÃO]=LD_01[[#This Row],[REVISÃO]])))</f>
        <v>45838</v>
      </c>
      <c r="K1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4" spans="1:12" ht="28.8" x14ac:dyDescent="0.3">
      <c r="A154" s="6" t="s">
        <v>2988</v>
      </c>
      <c r="B154" s="6" t="str">
        <f>VLOOKUP(LD_01[[#This Row],[DOCUMENTO]],_xlfn.SORTBY(ARQUIVOS_RECEBIDOS!$E$2:$F$4998,ARQUIVOS_RECEBIDOS!$F$2:$F$4998,-1),2,)</f>
        <v>R03</v>
      </c>
      <c r="C154" s="6" t="s">
        <v>4314</v>
      </c>
      <c r="D154" s="8" t="s">
        <v>4174</v>
      </c>
      <c r="E154" s="8" t="s">
        <v>4337</v>
      </c>
      <c r="F154" s="6" t="s">
        <v>4156</v>
      </c>
      <c r="G154" s="49" t="s">
        <v>5490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54" s="6" t="str" cm="1">
        <f t="array" ref="I154">_xlfn.TEXTJOIN(", ",TRUE,_xlfn.UNIQUE(_xlfn._xlws.FILTER(ARQUIVOS_RECEBIDOS!$F$2:$F$4998,ARQUIVOS_RECEBIDOS!$E$2:$E$4998=LD_01[[#This Row],[DOCUMENTO]])))</f>
        <v>R03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5" spans="1:12" ht="28.8" x14ac:dyDescent="0.3">
      <c r="A155" s="6" t="s">
        <v>2989</v>
      </c>
      <c r="B155" s="6" t="str">
        <f>VLOOKUP(LD_01[[#This Row],[DOCUMENTO]],_xlfn.SORTBY(ARQUIVOS_RECEBIDOS!$E$2:$F$4998,ARQUIVOS_RECEBIDOS!$F$2:$F$4998,-1),2,)</f>
        <v>R04</v>
      </c>
      <c r="C155" s="6" t="s">
        <v>4314</v>
      </c>
      <c r="D155" s="8" t="s">
        <v>4174</v>
      </c>
      <c r="E155" s="8" t="s">
        <v>4337</v>
      </c>
      <c r="F155" s="6" t="s">
        <v>4156</v>
      </c>
      <c r="G155" s="49" t="s">
        <v>5490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55" s="6" t="str" cm="1">
        <f t="array" ref="I155">_xlfn.TEXTJOIN(", ",TRUE,_xlfn.UNIQUE(_xlfn._xlws.FILTER(ARQUIVOS_RECEBIDOS!$F$2:$F$4998,ARQUIVOS_RECEBIDOS!$E$2:$E$4998=LD_01[[#This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6" spans="1:12" ht="28.8" x14ac:dyDescent="0.3">
      <c r="A156" s="6" t="s">
        <v>2990</v>
      </c>
      <c r="B156" s="6" t="str">
        <f>VLOOKUP(LD_01[[#This Row],[DOCUMENTO]],_xlfn.SORTBY(ARQUIVOS_RECEBIDOS!$E$2:$F$4998,ARQUIVOS_RECEBIDOS!$F$2:$F$4998,-1),2,)</f>
        <v>R03</v>
      </c>
      <c r="C156" s="6" t="s">
        <v>4314</v>
      </c>
      <c r="D156" s="8" t="s">
        <v>4174</v>
      </c>
      <c r="E156" s="8" t="s">
        <v>4337</v>
      </c>
      <c r="F156" s="6" t="s">
        <v>4156</v>
      </c>
      <c r="G156" s="49" t="s">
        <v>5490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56" s="6" t="str" cm="1">
        <f t="array" ref="I156">_xlfn.TEXTJOIN(", ",TRUE,_xlfn.UNIQUE(_xlfn._xlws.FILTER(ARQUIVOS_RECEBIDOS!$F$2:$F$4998,ARQUIVOS_RECEBIDOS!$E$2:$E$4998=LD_01[[#This Row],[DOCUMENTO]])))</f>
        <v>R03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7" spans="1:12" ht="28.8" x14ac:dyDescent="0.3">
      <c r="A157" s="6" t="s">
        <v>2991</v>
      </c>
      <c r="B157" s="6" t="str">
        <f>VLOOKUP(LD_01[[#This Row],[DOCUMENTO]],_xlfn.SORTBY(ARQUIVOS_RECEBIDOS!$E$2:$F$4998,ARQUIVOS_RECEBIDOS!$F$2:$F$4998,-1),2,)</f>
        <v>R03</v>
      </c>
      <c r="C157" s="6" t="s">
        <v>4314</v>
      </c>
      <c r="D157" s="8" t="s">
        <v>4174</v>
      </c>
      <c r="E157" s="8" t="s">
        <v>4337</v>
      </c>
      <c r="F157" s="6" t="s">
        <v>4156</v>
      </c>
      <c r="G157" s="49" t="s">
        <v>5490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57" s="6" t="str" cm="1">
        <f t="array" ref="I157">_xlfn.TEXTJOIN(", ",TRUE,_xlfn.UNIQUE(_xlfn._xlws.FILTER(ARQUIVOS_RECEBIDOS!$F$2:$F$4998,ARQUIVOS_RECEBIDOS!$E$2:$E$4998=LD_01[[#This Row],[DOCUMENTO]])))</f>
        <v>R03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8" spans="1:12" ht="28.8" x14ac:dyDescent="0.3">
      <c r="A158" s="6" t="s">
        <v>2992</v>
      </c>
      <c r="B158" s="6" t="str">
        <f>VLOOKUP(LD_01[[#This Row],[DOCUMENTO]],_xlfn.SORTBY(ARQUIVOS_RECEBIDOS!$E$2:$F$4998,ARQUIVOS_RECEBIDOS!$F$2:$F$4998,-1),2,)</f>
        <v>R03</v>
      </c>
      <c r="C158" s="6" t="s">
        <v>4314</v>
      </c>
      <c r="D158" s="8" t="s">
        <v>4174</v>
      </c>
      <c r="E158" s="8" t="s">
        <v>4337</v>
      </c>
      <c r="F158" s="6" t="s">
        <v>4156</v>
      </c>
      <c r="G158" s="49" t="s">
        <v>5490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58" s="6" t="str" cm="1">
        <f t="array" ref="I158">_xlfn.TEXTJOIN(", ",TRUE,_xlfn.UNIQUE(_xlfn._xlws.FILTER(ARQUIVOS_RECEBIDOS!$F$2:$F$4998,ARQUIVOS_RECEBIDOS!$E$2:$E$4998=LD_01[[#This Row],[DOCUMENTO]])))</f>
        <v>R03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59" spans="1:12" ht="28.8" x14ac:dyDescent="0.3">
      <c r="A159" s="6" t="s">
        <v>2993</v>
      </c>
      <c r="B159" s="6" t="str">
        <f>VLOOKUP(LD_01[[#This Row],[DOCUMENTO]],_xlfn.SORTBY(ARQUIVOS_RECEBIDOS!$E$2:$F$4998,ARQUIVOS_RECEBIDOS!$F$2:$F$4998,-1),2,)</f>
        <v>R00</v>
      </c>
      <c r="C159" s="6" t="s">
        <v>4314</v>
      </c>
      <c r="D159" s="8" t="s">
        <v>4170</v>
      </c>
      <c r="E159" s="8" t="s">
        <v>4337</v>
      </c>
      <c r="F159" s="6" t="s">
        <v>4156</v>
      </c>
      <c r="G159" s="49" t="s">
        <v>5490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159" s="6" t="str" cm="1">
        <f t="array" ref="I159">_xlfn.TEXTJOIN(", ",TRUE,_xlfn.UNIQUE(_xlfn._xlws.FILTER(ARQUIVOS_RECEBIDOS!$F$2:$F$4998,ARQUIVOS_RECEBIDOS!$E$2:$E$4998=LD_01[[#This Row],[DOCUMENTO]])))</f>
        <v>R00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01\MSV-163MS-454-460\23.IN</v>
      </c>
      <c r="L1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ATERPA\0.TABLET\A373_Projetos_Ano01\MSV-163MS-454-460\23.IN</v>
      </c>
    </row>
    <row r="160" spans="1:12" ht="28.8" x14ac:dyDescent="0.3">
      <c r="A160" s="6" t="s">
        <v>3015</v>
      </c>
      <c r="B160" s="6" t="str">
        <f>VLOOKUP(LD_01[[#This Row],[DOCUMENTO]],_xlfn.SORTBY(ARQUIVOS_RECEBIDOS!$E$2:$F$4998,ARQUIVOS_RECEBIDOS!$F$2:$F$4998,-1),2,)</f>
        <v>R04</v>
      </c>
      <c r="C160" s="6" t="s">
        <v>4314</v>
      </c>
      <c r="D160" s="8" t="s">
        <v>4172</v>
      </c>
      <c r="E160" s="8" t="s">
        <v>4338</v>
      </c>
      <c r="F160" s="6" t="s">
        <v>4158</v>
      </c>
      <c r="G160" s="49" t="s">
        <v>5490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60" s="6" t="str" cm="1">
        <f t="array" ref="I160">_xlfn.TEXTJOIN(", ",TRUE,_xlfn.UNIQUE(_xlfn._xlws.FILTER(ARQUIVOS_RECEBIDOS!$F$2:$F$4998,ARQUIVOS_RECEBIDOS!$E$2:$E$4998=LD_01[[#This Row],[DOCUMENTO]])))</f>
        <v>R04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1" spans="1:12" ht="28.8" x14ac:dyDescent="0.3">
      <c r="A161" s="6" t="s">
        <v>3016</v>
      </c>
      <c r="B161" s="6" t="str">
        <f>VLOOKUP(LD_01[[#This Row],[DOCUMENTO]],_xlfn.SORTBY(ARQUIVOS_RECEBIDOS!$E$2:$F$4998,ARQUIVOS_RECEBIDOS!$F$2:$F$4998,-1),2,)</f>
        <v>R04</v>
      </c>
      <c r="C161" s="6" t="s">
        <v>4314</v>
      </c>
      <c r="D161" s="8" t="s">
        <v>4172</v>
      </c>
      <c r="E161" s="8" t="s">
        <v>4338</v>
      </c>
      <c r="F161" s="6" t="s">
        <v>4158</v>
      </c>
      <c r="G161" s="49" t="s">
        <v>5490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61" s="6" t="str" cm="1">
        <f t="array" ref="I161">_xlfn.TEXTJOIN(", ",TRUE,_xlfn.UNIQUE(_xlfn._xlws.FILTER(ARQUIVOS_RECEBIDOS!$F$2:$F$4998,ARQUIVOS_RECEBIDOS!$E$2:$E$4998=LD_01[[#This Row],[DOCUMENTO]])))</f>
        <v>R04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2" spans="1:12" ht="28.8" x14ac:dyDescent="0.3">
      <c r="A162" s="6" t="s">
        <v>3017</v>
      </c>
      <c r="B162" s="6" t="str">
        <f>VLOOKUP(LD_01[[#This Row],[DOCUMENTO]],_xlfn.SORTBY(ARQUIVOS_RECEBIDOS!$E$2:$F$4998,ARQUIVOS_RECEBIDOS!$F$2:$F$4998,-1),2,)</f>
        <v>R04</v>
      </c>
      <c r="C162" s="6" t="s">
        <v>4314</v>
      </c>
      <c r="D162" s="8" t="s">
        <v>4172</v>
      </c>
      <c r="E162" s="8" t="s">
        <v>4338</v>
      </c>
      <c r="F162" s="6" t="s">
        <v>4158</v>
      </c>
      <c r="G162" s="49" t="s">
        <v>5490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62" s="6" t="str" cm="1">
        <f t="array" ref="I162">_xlfn.TEXTJOIN(", ",TRUE,_xlfn.UNIQUE(_xlfn._xlws.FILTER(ARQUIVOS_RECEBIDOS!$F$2:$F$4998,ARQUIVOS_RECEBIDOS!$E$2:$E$4998=LD_01[[#This Row],[DOCUMENTO]])))</f>
        <v>R04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3" spans="1:12" ht="28.8" x14ac:dyDescent="0.3">
      <c r="A163" s="6" t="s">
        <v>3018</v>
      </c>
      <c r="B163" s="6" t="str">
        <f>VLOOKUP(LD_01[[#This Row],[DOCUMENTO]],_xlfn.SORTBY(ARQUIVOS_RECEBIDOS!$E$2:$F$4998,ARQUIVOS_RECEBIDOS!$F$2:$F$4998,-1),2,)</f>
        <v>R04</v>
      </c>
      <c r="C163" s="6" t="s">
        <v>4314</v>
      </c>
      <c r="D163" s="8" t="s">
        <v>4172</v>
      </c>
      <c r="E163" s="8" t="s">
        <v>4338</v>
      </c>
      <c r="F163" s="6" t="s">
        <v>4158</v>
      </c>
      <c r="G163" s="49" t="s">
        <v>5490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63" s="6" t="str" cm="1">
        <f t="array" ref="I163">_xlfn.TEXTJOIN(", ",TRUE,_xlfn.UNIQUE(_xlfn._xlws.FILTER(ARQUIVOS_RECEBIDOS!$F$2:$F$4998,ARQUIVOS_RECEBIDOS!$E$2:$E$4998=LD_01[[#This Row],[DOCUMENTO]])))</f>
        <v>R04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4" spans="1:12" ht="28.8" x14ac:dyDescent="0.3">
      <c r="A164" s="6" t="s">
        <v>3019</v>
      </c>
      <c r="B164" s="6" t="str">
        <f>VLOOKUP(LD_01[[#This Row],[DOCUMENTO]],_xlfn.SORTBY(ARQUIVOS_RECEBIDOS!$E$2:$F$4998,ARQUIVOS_RECEBIDOS!$F$2:$F$4998,-1),2,)</f>
        <v>R04</v>
      </c>
      <c r="C164" s="6" t="s">
        <v>4314</v>
      </c>
      <c r="D164" s="8" t="s">
        <v>4172</v>
      </c>
      <c r="E164" s="8" t="s">
        <v>4338</v>
      </c>
      <c r="F164" s="6" t="s">
        <v>4158</v>
      </c>
      <c r="G164" s="49" t="s">
        <v>5490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64" s="6" t="str" cm="1">
        <f t="array" ref="I164">_xlfn.TEXTJOIN(", ",TRUE,_xlfn.UNIQUE(_xlfn._xlws.FILTER(ARQUIVOS_RECEBIDOS!$F$2:$F$4998,ARQUIVOS_RECEBIDOS!$E$2:$E$4998=LD_01[[#This Row],[DOCUMENTO]])))</f>
        <v>R04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5" spans="1:12" ht="28.8" x14ac:dyDescent="0.3">
      <c r="A165" s="6" t="s">
        <v>3020</v>
      </c>
      <c r="B165" s="6" t="str">
        <f>VLOOKUP(LD_01[[#This Row],[DOCUMENTO]],_xlfn.SORTBY(ARQUIVOS_RECEBIDOS!$E$2:$F$4998,ARQUIVOS_RECEBIDOS!$F$2:$F$4998,-1),2,)</f>
        <v>R05</v>
      </c>
      <c r="C165" s="6" t="s">
        <v>4314</v>
      </c>
      <c r="D165" s="8" t="s">
        <v>4172</v>
      </c>
      <c r="E165" s="8" t="s">
        <v>4338</v>
      </c>
      <c r="F165" s="6" t="s">
        <v>4158</v>
      </c>
      <c r="G165" s="49" t="s">
        <v>5490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65" s="6" t="str" cm="1">
        <f t="array" ref="I165">_xlfn.TEXTJOIN(", ",TRUE,_xlfn.UNIQUE(_xlfn._xlws.FILTER(ARQUIVOS_RECEBIDOS!$F$2:$F$4998,ARQUIVOS_RECEBIDOS!$E$2:$E$4998=LD_01[[#This Row],[DOCUMENTO]])))</f>
        <v>R05</v>
      </c>
      <c r="J165" s="13" cm="1">
        <f t="array" ref="J165">_xlfn.UNIQUE(_xlfn._xlws.FILTER(ARQUIVOS[DATA RECEBIMENTO],(ARQUIVOS[DOCUMENTO]=LD_01[[#This Row],[DOCUMENTO]])*(ARQUIVOS[REVISÃO]=LD_01[[#This Row],[REVISÃO]])))</f>
        <v>45838</v>
      </c>
      <c r="K1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6" spans="1:12" ht="28.8" x14ac:dyDescent="0.3">
      <c r="A166" s="6" t="s">
        <v>3021</v>
      </c>
      <c r="B166" s="6" t="str">
        <f>VLOOKUP(LD_01[[#This Row],[DOCUMENTO]],_xlfn.SORTBY(ARQUIVOS_RECEBIDOS!$E$2:$F$4998,ARQUIVOS_RECEBIDOS!$F$2:$F$4998,-1),2,)</f>
        <v>R00</v>
      </c>
      <c r="C166" s="6" t="s">
        <v>4314</v>
      </c>
      <c r="D166" s="8" t="s">
        <v>4173</v>
      </c>
      <c r="E166" s="8" t="s">
        <v>4338</v>
      </c>
      <c r="F166" s="6" t="s">
        <v>4158</v>
      </c>
      <c r="G166" s="49" t="s">
        <v>5490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166" s="6" t="str" cm="1">
        <f t="array" ref="I166">_xlfn.TEXTJOIN(", ",TRUE,_xlfn.UNIQUE(_xlfn._xlws.FILTER(ARQUIVOS_RECEBIDOS!$F$2:$F$4998,ARQUIVOS_RECEBIDOS!$E$2:$E$4998=LD_01[[#This Row],[DOCUMENTO]])))</f>
        <v>R00</v>
      </c>
      <c r="J166" s="13" cm="1">
        <f t="array" ref="J166">_xlfn.UNIQUE(_xlfn._xlws.FILTER(ARQUIVOS[DATA RECEBIMENTO],(ARQUIVOS[DOCUMENTO]=LD_01[[#This Row],[DOCUMENTO]])*(ARQUIVOS[REVISÃO]=LD_01[[#This Row],[REVISÃO]])))</f>
        <v>45838</v>
      </c>
      <c r="K1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01\MSV-163MS-454-460\27.PA</v>
      </c>
      <c r="L1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ATERPA\0.TABLET\A373_Projetos_Ano01\MSV-163MS-454-460\27.PA</v>
      </c>
    </row>
    <row r="167" spans="1:12" x14ac:dyDescent="0.3">
      <c r="A167" s="6" t="s">
        <v>2928</v>
      </c>
      <c r="B167" s="6" t="str">
        <f>VLOOKUP(LD_01[[#This Row],[DOCUMENTO]],_xlfn.SORTBY(ARQUIVOS_RECEBIDOS!$E$2:$F$4998,ARQUIVOS_RECEBIDOS!$F$2:$F$4998,-1),2,)</f>
        <v>R02</v>
      </c>
      <c r="C167" s="6" t="s">
        <v>4314</v>
      </c>
      <c r="D167" s="8" t="s">
        <v>4091</v>
      </c>
      <c r="E167" s="8" t="s">
        <v>4147</v>
      </c>
      <c r="F167" s="6" t="s">
        <v>4154</v>
      </c>
      <c r="G167" s="49" t="s">
        <v>5490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67" s="6" t="str" cm="1">
        <f t="array" ref="I167">_xlfn.TEXTJOIN(", ",TRUE,_xlfn.UNIQUE(_xlfn._xlws.FILTER(ARQUIVOS_RECEBIDOS!$F$2:$F$4998,ARQUIVOS_RECEBIDOS!$E$2:$E$4998=LD_01[[#This Row],[DOCUMENTO]])))</f>
        <v>R02</v>
      </c>
      <c r="J167" s="13" cm="1">
        <f t="array" ref="J167">_xlfn.UNIQUE(_xlfn._xlws.FILTER(ARQUIVOS[DATA RECEBIMENTO],(ARQUIVOS[DOCUMENTO]=LD_01[[#This Row],[DOCUMENTO]])*(ARQUIVOS[REVISÃO]=LD_01[[#This Row],[REVISÃO]])))</f>
        <v>45838</v>
      </c>
      <c r="K1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68" spans="1:12" x14ac:dyDescent="0.3">
      <c r="A168" s="6" t="s">
        <v>2929</v>
      </c>
      <c r="B168" s="6" t="str">
        <f>VLOOKUP(LD_01[[#This Row],[DOCUMENTO]],_xlfn.SORTBY(ARQUIVOS_RECEBIDOS!$E$2:$F$4998,ARQUIVOS_RECEBIDOS!$F$2:$F$4998,-1),2,)</f>
        <v>R03</v>
      </c>
      <c r="C168" s="6" t="s">
        <v>4314</v>
      </c>
      <c r="D168" s="8" t="s">
        <v>4091</v>
      </c>
      <c r="E168" s="8" t="s">
        <v>4147</v>
      </c>
      <c r="F168" s="6" t="s">
        <v>4154</v>
      </c>
      <c r="G168" s="49" t="s">
        <v>5490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68" s="6" t="str" cm="1">
        <f t="array" ref="I168">_xlfn.TEXTJOIN(", ",TRUE,_xlfn.UNIQUE(_xlfn._xlws.FILTER(ARQUIVOS_RECEBIDOS!$F$2:$F$4998,ARQUIVOS_RECEBIDOS!$E$2:$E$4998=LD_01[[#This Row],[DOCUMENTO]])))</f>
        <v>R02, R03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69" spans="1:12" x14ac:dyDescent="0.3">
      <c r="A169" s="6" t="s">
        <v>2930</v>
      </c>
      <c r="B169" s="6" t="str">
        <f>VLOOKUP(LD_01[[#This Row],[DOCUMENTO]],_xlfn.SORTBY(ARQUIVOS_RECEBIDOS!$E$2:$F$4998,ARQUIVOS_RECEBIDOS!$F$2:$F$4998,-1),2,)</f>
        <v>R02</v>
      </c>
      <c r="C169" s="6" t="s">
        <v>4314</v>
      </c>
      <c r="D169" s="8" t="s">
        <v>4091</v>
      </c>
      <c r="E169" s="8" t="s">
        <v>4147</v>
      </c>
      <c r="F169" s="6" t="s">
        <v>4154</v>
      </c>
      <c r="G169" s="49" t="s">
        <v>5490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69" s="6" t="str" cm="1">
        <f t="array" ref="I169">_xlfn.TEXTJOIN(", ",TRUE,_xlfn.UNIQUE(_xlfn._xlws.FILTER(ARQUIVOS_RECEBIDOS!$F$2:$F$4998,ARQUIVOS_RECEBIDOS!$E$2:$E$4998=LD_01[[#This Row],[DOCUMENTO]])))</f>
        <v>R02</v>
      </c>
      <c r="J169" s="13" cm="1">
        <f t="array" ref="J169">_xlfn.UNIQUE(_xlfn._xlws.FILTER(ARQUIVOS[DATA RECEBIMENTO],(ARQUIVOS[DOCUMENTO]=LD_01[[#This Row],[DOCUMENTO]])*(ARQUIVOS[REVISÃO]=LD_01[[#This Row],[REVISÃO]])))</f>
        <v>45838</v>
      </c>
      <c r="K1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0" spans="1:12" x14ac:dyDescent="0.3">
      <c r="A170" s="6" t="s">
        <v>2931</v>
      </c>
      <c r="B170" s="6" t="str">
        <f>VLOOKUP(LD_01[[#This Row],[DOCUMENTO]],_xlfn.SORTBY(ARQUIVOS_RECEBIDOS!$E$2:$F$4998,ARQUIVOS_RECEBIDOS!$F$2:$F$4998,-1),2,)</f>
        <v>R02</v>
      </c>
      <c r="C170" s="6" t="s">
        <v>4314</v>
      </c>
      <c r="D170" s="8" t="s">
        <v>4091</v>
      </c>
      <c r="E170" s="8" t="s">
        <v>4147</v>
      </c>
      <c r="F170" s="6" t="s">
        <v>4154</v>
      </c>
      <c r="G170" s="49" t="s">
        <v>5490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70" s="6" t="str" cm="1">
        <f t="array" ref="I170">_xlfn.TEXTJOIN(", ",TRUE,_xlfn.UNIQUE(_xlfn._xlws.FILTER(ARQUIVOS_RECEBIDOS!$F$2:$F$4998,ARQUIVOS_RECEBIDOS!$E$2:$E$4998=LD_01[[#This Row],[DOCUMENTO]])))</f>
        <v>R02</v>
      </c>
      <c r="J170" s="13" cm="1">
        <f t="array" ref="J170">_xlfn.UNIQUE(_xlfn._xlws.FILTER(ARQUIVOS[DATA RECEBIMENTO],(ARQUIVOS[DOCUMENTO]=LD_01[[#This Row],[DOCUMENTO]])*(ARQUIVOS[REVISÃO]=LD_01[[#This Row],[REVISÃO]])))</f>
        <v>45838</v>
      </c>
      <c r="K1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1" spans="1:12" x14ac:dyDescent="0.3">
      <c r="A171" s="6" t="s">
        <v>2932</v>
      </c>
      <c r="B171" s="6" t="str">
        <f>VLOOKUP(LD_01[[#This Row],[DOCUMENTO]],_xlfn.SORTBY(ARQUIVOS_RECEBIDOS!$E$2:$F$4998,ARQUIVOS_RECEBIDOS!$F$2:$F$4998,-1),2,)</f>
        <v>R03</v>
      </c>
      <c r="C171" s="6" t="s">
        <v>4314</v>
      </c>
      <c r="D171" s="8" t="s">
        <v>4091</v>
      </c>
      <c r="E171" s="8" t="s">
        <v>4147</v>
      </c>
      <c r="F171" s="6" t="s">
        <v>4154</v>
      </c>
      <c r="G171" s="49" t="s">
        <v>5490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71" s="6" t="str" cm="1">
        <f t="array" ref="I171">_xlfn.TEXTJOIN(", ",TRUE,_xlfn.UNIQUE(_xlfn._xlws.FILTER(ARQUIVOS_RECEBIDOS!$F$2:$F$4998,ARQUIVOS_RECEBIDOS!$E$2:$E$4998=LD_01[[#This Row],[DOCUMENTO]])))</f>
        <v>R03</v>
      </c>
      <c r="J171" s="13" cm="1">
        <f t="array" ref="J171">_xlfn.UNIQUE(_xlfn._xlws.FILTER(ARQUIVOS[DATA RECEBIMENTO],(ARQUIVOS[DOCUMENTO]=LD_01[[#This Row],[DOCUMENTO]])*(ARQUIVOS[REVISÃO]=LD_01[[#This Row],[REVISÃO]])))</f>
        <v>45838</v>
      </c>
      <c r="K1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2" spans="1:12" x14ac:dyDescent="0.3">
      <c r="A172" s="6" t="s">
        <v>2933</v>
      </c>
      <c r="B172" s="6" t="str">
        <f>VLOOKUP(LD_01[[#This Row],[DOCUMENTO]],_xlfn.SORTBY(ARQUIVOS_RECEBIDOS!$E$2:$F$4998,ARQUIVOS_RECEBIDOS!$F$2:$F$4998,-1),2,)</f>
        <v>R03</v>
      </c>
      <c r="C172" s="6" t="s">
        <v>4314</v>
      </c>
      <c r="D172" s="8" t="s">
        <v>4091</v>
      </c>
      <c r="E172" s="8" t="s">
        <v>4147</v>
      </c>
      <c r="F172" s="6" t="s">
        <v>4154</v>
      </c>
      <c r="G172" s="49" t="s">
        <v>5490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72" s="6" t="str" cm="1">
        <f t="array" ref="I172">_xlfn.TEXTJOIN(", ",TRUE,_xlfn.UNIQUE(_xlfn._xlws.FILTER(ARQUIVOS_RECEBIDOS!$F$2:$F$4998,ARQUIVOS_RECEBIDOS!$E$2:$E$4998=LD_01[[#This Row],[DOCUMENTO]])))</f>
        <v>R03</v>
      </c>
      <c r="J172" s="13" cm="1">
        <f t="array" ref="J172">_xlfn.UNIQUE(_xlfn._xlws.FILTER(ARQUIVOS[DATA RECEBIMENTO],(ARQUIVOS[DOCUMENTO]=LD_01[[#This Row],[DOCUMENTO]])*(ARQUIVOS[REVISÃO]=LD_01[[#This Row],[REVISÃO]])))</f>
        <v>45838</v>
      </c>
      <c r="K1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3" spans="1:12" x14ac:dyDescent="0.3">
      <c r="A173" s="6" t="s">
        <v>2934</v>
      </c>
      <c r="B173" s="6" t="str">
        <f>VLOOKUP(LD_01[[#This Row],[DOCUMENTO]],_xlfn.SORTBY(ARQUIVOS_RECEBIDOS!$E$2:$F$4998,ARQUIVOS_RECEBIDOS!$F$2:$F$4998,-1),2,)</f>
        <v>R02</v>
      </c>
      <c r="C173" s="6" t="s">
        <v>4314</v>
      </c>
      <c r="D173" s="8" t="s">
        <v>4091</v>
      </c>
      <c r="E173" s="8" t="s">
        <v>4147</v>
      </c>
      <c r="F173" s="6" t="s">
        <v>4154</v>
      </c>
      <c r="G173" s="49" t="s">
        <v>5490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73" s="6" t="str" cm="1">
        <f t="array" ref="I173">_xlfn.TEXTJOIN(", ",TRUE,_xlfn.UNIQUE(_xlfn._xlws.FILTER(ARQUIVOS_RECEBIDOS!$F$2:$F$4998,ARQUIVOS_RECEBIDOS!$E$2:$E$4998=LD_01[[#This Row],[DOCUMENTO]])))</f>
        <v>R02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4" spans="1:12" x14ac:dyDescent="0.3">
      <c r="A174" s="6" t="s">
        <v>2935</v>
      </c>
      <c r="B174" s="6" t="str">
        <f>VLOOKUP(LD_01[[#This Row],[DOCUMENTO]],_xlfn.SORTBY(ARQUIVOS_RECEBIDOS!$E$2:$F$4998,ARQUIVOS_RECEBIDOS!$F$2:$F$4998,-1),2,)</f>
        <v>R02</v>
      </c>
      <c r="C174" s="6" t="s">
        <v>4314</v>
      </c>
      <c r="D174" s="8" t="s">
        <v>4091</v>
      </c>
      <c r="E174" s="8" t="s">
        <v>4147</v>
      </c>
      <c r="F174" s="6" t="s">
        <v>4154</v>
      </c>
      <c r="G174" s="49" t="s">
        <v>5490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74" s="6" t="str" cm="1">
        <f t="array" ref="I174">_xlfn.TEXTJOIN(", ",TRUE,_xlfn.UNIQUE(_xlfn._xlws.FILTER(ARQUIVOS_RECEBIDOS!$F$2:$F$4998,ARQUIVOS_RECEBIDOS!$E$2:$E$4998=LD_01[[#This Row],[DOCUMENTO]])))</f>
        <v>R02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5" spans="1:12" x14ac:dyDescent="0.3">
      <c r="A175" s="6" t="s">
        <v>2936</v>
      </c>
      <c r="B175" s="6" t="str">
        <f>VLOOKUP(LD_01[[#This Row],[DOCUMENTO]],_xlfn.SORTBY(ARQUIVOS_RECEBIDOS!$E$2:$F$4998,ARQUIVOS_RECEBIDOS!$F$2:$F$4998,-1),2,)</f>
        <v>R03</v>
      </c>
      <c r="C175" s="6" t="s">
        <v>4314</v>
      </c>
      <c r="D175" s="8" t="s">
        <v>4091</v>
      </c>
      <c r="E175" s="8" t="s">
        <v>4147</v>
      </c>
      <c r="F175" s="6" t="s">
        <v>4154</v>
      </c>
      <c r="G175" s="49" t="s">
        <v>5490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75" s="6" t="str" cm="1">
        <f t="array" ref="I175">_xlfn.TEXTJOIN(", ",TRUE,_xlfn.UNIQUE(_xlfn._xlws.FILTER(ARQUIVOS_RECEBIDOS!$F$2:$F$4998,ARQUIVOS_RECEBIDOS!$E$2:$E$4998=LD_01[[#This Row],[DOCUMENTO]])))</f>
        <v>R02, R03</v>
      </c>
      <c r="J175" s="13" cm="1">
        <f t="array" ref="J175">_xlfn.UNIQUE(_xlfn._xlws.FILTER(ARQUIVOS[DATA RECEBIMENTO],(ARQUIVOS[DOCUMENTO]=LD_01[[#This Row],[DOCUMENTO]])*(ARQUIVOS[REVISÃO]=LD_01[[#This Row],[REVISÃO]])))</f>
        <v>45895</v>
      </c>
      <c r="K1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6" spans="1:12" x14ac:dyDescent="0.3">
      <c r="A176" s="6" t="s">
        <v>2937</v>
      </c>
      <c r="B176" s="6" t="str">
        <f>VLOOKUP(LD_01[[#This Row],[DOCUMENTO]],_xlfn.SORTBY(ARQUIVOS_RECEBIDOS!$E$2:$F$4998,ARQUIVOS_RECEBIDOS!$F$2:$F$4998,-1),2,)</f>
        <v>R03</v>
      </c>
      <c r="C176" s="6" t="s">
        <v>4314</v>
      </c>
      <c r="D176" s="8" t="s">
        <v>4091</v>
      </c>
      <c r="E176" s="8" t="s">
        <v>4147</v>
      </c>
      <c r="F176" s="6" t="s">
        <v>4154</v>
      </c>
      <c r="G176" s="49" t="s">
        <v>5490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76" s="6" t="str" cm="1">
        <f t="array" ref="I176">_xlfn.TEXTJOIN(", ",TRUE,_xlfn.UNIQUE(_xlfn._xlws.FILTER(ARQUIVOS_RECEBIDOS!$F$2:$F$4998,ARQUIVOS_RECEBIDOS!$E$2:$E$4998=LD_01[[#This Row],[DOCUMENTO]])))</f>
        <v>R02, R03</v>
      </c>
      <c r="J176" s="13" cm="1">
        <f t="array" ref="J176">_xlfn.UNIQUE(_xlfn._xlws.FILTER(ARQUIVOS[DATA RECEBIMENTO],(ARQUIVOS[DOCUMENTO]=LD_01[[#This Row],[DOCUMENTO]])*(ARQUIVOS[REVISÃO]=LD_01[[#This Row],[REVISÃO]])))</f>
        <v>45895</v>
      </c>
      <c r="K1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7" spans="1:12" x14ac:dyDescent="0.3">
      <c r="A177" s="6" t="s">
        <v>2938</v>
      </c>
      <c r="B177" s="6" t="str">
        <f>VLOOKUP(LD_01[[#This Row],[DOCUMENTO]],_xlfn.SORTBY(ARQUIVOS_RECEBIDOS!$E$2:$F$4998,ARQUIVOS_RECEBIDOS!$F$2:$F$4998,-1),2,)</f>
        <v>R02</v>
      </c>
      <c r="C177" s="6" t="s">
        <v>4314</v>
      </c>
      <c r="D177" s="8" t="s">
        <v>4091</v>
      </c>
      <c r="E177" s="8" t="s">
        <v>4147</v>
      </c>
      <c r="F177" s="6" t="s">
        <v>4154</v>
      </c>
      <c r="G177" s="49" t="s">
        <v>5490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77" s="6" t="str" cm="1">
        <f t="array" ref="I177">_xlfn.TEXTJOIN(", ",TRUE,_xlfn.UNIQUE(_xlfn._xlws.FILTER(ARQUIVOS_RECEBIDOS!$F$2:$F$4998,ARQUIVOS_RECEBIDOS!$E$2:$E$4998=LD_01[[#This Row],[DOCUMENTO]])))</f>
        <v>R02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8" spans="1:12" x14ac:dyDescent="0.3">
      <c r="A178" s="6" t="s">
        <v>2939</v>
      </c>
      <c r="B178" s="6" t="str">
        <f>VLOOKUP(LD_01[[#This Row],[DOCUMENTO]],_xlfn.SORTBY(ARQUIVOS_RECEBIDOS!$E$2:$F$4998,ARQUIVOS_RECEBIDOS!$F$2:$F$4998,-1),2,)</f>
        <v>R06</v>
      </c>
      <c r="C178" s="6" t="s">
        <v>4314</v>
      </c>
      <c r="D178" s="8" t="s">
        <v>4106</v>
      </c>
      <c r="E178" s="8" t="s">
        <v>4147</v>
      </c>
      <c r="F178" s="6" t="s">
        <v>4154</v>
      </c>
      <c r="G178" s="49" t="s">
        <v>5490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78" s="6" t="str" cm="1">
        <f t="array" ref="I178">_xlfn.TEXTJOIN(", ",TRUE,_xlfn.UNIQUE(_xlfn._xlws.FILTER(ARQUIVOS_RECEBIDOS!$F$2:$F$4998,ARQUIVOS_RECEBIDOS!$E$2:$E$4998=LD_01[[#This Row],[DOCUMENTO]])))</f>
        <v>R04, R06</v>
      </c>
      <c r="J178" s="13" cm="1">
        <f t="array" ref="J178">_xlfn.UNIQUE(_xlfn._xlws.FILTER(ARQUIVOS[DATA RECEBIMENTO],(ARQUIVOS[DOCUMENTO]=LD_01[[#This Row],[DOCUMENTO]])*(ARQUIVOS[REVISÃO]=LD_01[[#This Row],[REVISÃO]])))</f>
        <v>45895</v>
      </c>
      <c r="K1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79" spans="1:12" x14ac:dyDescent="0.3">
      <c r="A179" s="6" t="s">
        <v>2940</v>
      </c>
      <c r="B179" s="6" t="str">
        <f>VLOOKUP(LD_01[[#This Row],[DOCUMENTO]],_xlfn.SORTBY(ARQUIVOS_RECEBIDOS!$E$2:$F$4998,ARQUIVOS_RECEBIDOS!$F$2:$F$4998,-1),2,)</f>
        <v>R05</v>
      </c>
      <c r="C179" s="6" t="s">
        <v>4314</v>
      </c>
      <c r="D179" s="8" t="s">
        <v>4092</v>
      </c>
      <c r="E179" s="8" t="s">
        <v>4147</v>
      </c>
      <c r="F179" s="6" t="s">
        <v>4154</v>
      </c>
      <c r="G179" s="49" t="s">
        <v>5490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79" s="6" t="str" cm="1">
        <f t="array" ref="I179">_xlfn.TEXTJOIN(", ",TRUE,_xlfn.UNIQUE(_xlfn._xlws.FILTER(ARQUIVOS_RECEBIDOS!$F$2:$F$4998,ARQUIVOS_RECEBIDOS!$E$2:$E$4998=LD_01[[#This Row],[DOCUMENTO]])))</f>
        <v>R04, R05</v>
      </c>
      <c r="J179" s="13" cm="1">
        <f t="array" ref="J179">_xlfn.UNIQUE(_xlfn._xlws.FILTER(ARQUIVOS[DATA RECEBIMENTO],(ARQUIVOS[DOCUMENTO]=LD_01[[#This Row],[DOCUMENTO]])*(ARQUIVOS[REVISÃO]=LD_01[[#This Row],[REVISÃO]])))</f>
        <v>45895</v>
      </c>
      <c r="K1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0" spans="1:12" x14ac:dyDescent="0.3">
      <c r="A180" s="6" t="s">
        <v>2941</v>
      </c>
      <c r="B180" s="6" t="str">
        <f>VLOOKUP(LD_01[[#This Row],[DOCUMENTO]],_xlfn.SORTBY(ARQUIVOS_RECEBIDOS!$E$2:$F$4998,ARQUIVOS_RECEBIDOS!$F$2:$F$4998,-1),2,)</f>
        <v>R05</v>
      </c>
      <c r="C180" s="6" t="s">
        <v>4314</v>
      </c>
      <c r="D180" s="8" t="s">
        <v>4092</v>
      </c>
      <c r="E180" s="8" t="s">
        <v>4147</v>
      </c>
      <c r="F180" s="6" t="s">
        <v>4154</v>
      </c>
      <c r="G180" s="49" t="s">
        <v>5490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80" s="6" t="str" cm="1">
        <f t="array" ref="I180">_xlfn.TEXTJOIN(", ",TRUE,_xlfn.UNIQUE(_xlfn._xlws.FILTER(ARQUIVOS_RECEBIDOS!$F$2:$F$4998,ARQUIVOS_RECEBIDOS!$E$2:$E$4998=LD_01[[#This Row],[DOCUMENTO]])))</f>
        <v>R04, R05</v>
      </c>
      <c r="J180" s="13" cm="1">
        <f t="array" ref="J180">_xlfn.UNIQUE(_xlfn._xlws.FILTER(ARQUIVOS[DATA RECEBIMENTO],(ARQUIVOS[DOCUMENTO]=LD_01[[#This Row],[DOCUMENTO]])*(ARQUIVOS[REVISÃO]=LD_01[[#This Row],[REVISÃO]])))</f>
        <v>45895</v>
      </c>
      <c r="K1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1" spans="1:12" x14ac:dyDescent="0.3">
      <c r="A181" s="6" t="s">
        <v>2942</v>
      </c>
      <c r="B181" s="6" t="str">
        <f>VLOOKUP(LD_01[[#This Row],[DOCUMENTO]],_xlfn.SORTBY(ARQUIVOS_RECEBIDOS!$E$2:$F$4998,ARQUIVOS_RECEBIDOS!$F$2:$F$4998,-1),2,)</f>
        <v>R04</v>
      </c>
      <c r="C181" s="6" t="s">
        <v>4314</v>
      </c>
      <c r="D181" s="8" t="s">
        <v>4093</v>
      </c>
      <c r="E181" s="8" t="s">
        <v>4147</v>
      </c>
      <c r="F181" s="6" t="s">
        <v>4154</v>
      </c>
      <c r="G181" s="49" t="s">
        <v>5490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81" s="6" t="str" cm="1">
        <f t="array" ref="I181">_xlfn.TEXTJOIN(", ",TRUE,_xlfn.UNIQUE(_xlfn._xlws.FILTER(ARQUIVOS_RECEBIDOS!$F$2:$F$4998,ARQUIVOS_RECEBIDOS!$E$2:$E$4998=LD_01[[#This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2" spans="1:12" x14ac:dyDescent="0.3">
      <c r="A182" s="6" t="s">
        <v>2943</v>
      </c>
      <c r="B182" s="6" t="str">
        <f>VLOOKUP(LD_01[[#This Row],[DOCUMENTO]],_xlfn.SORTBY(ARQUIVOS_RECEBIDOS!$E$2:$F$4998,ARQUIVOS_RECEBIDOS!$F$2:$F$4998,-1),2,)</f>
        <v>R05</v>
      </c>
      <c r="C182" s="6" t="s">
        <v>4314</v>
      </c>
      <c r="D182" s="8" t="s">
        <v>4093</v>
      </c>
      <c r="E182" s="8" t="s">
        <v>4147</v>
      </c>
      <c r="F182" s="6" t="s">
        <v>4154</v>
      </c>
      <c r="G182" s="49" t="s">
        <v>5490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82" s="6" t="str" cm="1">
        <f t="array" ref="I182">_xlfn.TEXTJOIN(", ",TRUE,_xlfn.UNIQUE(_xlfn._xlws.FILTER(ARQUIVOS_RECEBIDOS!$F$2:$F$4998,ARQUIVOS_RECEBIDOS!$E$2:$E$4998=LD_01[[#This Row],[DOCUMENTO]])))</f>
        <v>R04, R05</v>
      </c>
      <c r="J182" s="13" cm="1">
        <f t="array" ref="J182">_xlfn.UNIQUE(_xlfn._xlws.FILTER(ARQUIVOS[DATA RECEBIMENTO],(ARQUIVOS[DOCUMENTO]=LD_01[[#This Row],[DOCUMENTO]])*(ARQUIVOS[REVISÃO]=LD_01[[#This Row],[REVISÃO]])))</f>
        <v>45895</v>
      </c>
      <c r="K1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3" spans="1:12" x14ac:dyDescent="0.3">
      <c r="A183" s="6" t="s">
        <v>2944</v>
      </c>
      <c r="B183" s="6" t="str">
        <f>VLOOKUP(LD_01[[#This Row],[DOCUMENTO]],_xlfn.SORTBY(ARQUIVOS_RECEBIDOS!$E$2:$F$4998,ARQUIVOS_RECEBIDOS!$F$2:$F$4998,-1),2,)</f>
        <v>R05</v>
      </c>
      <c r="C183" s="6" t="s">
        <v>4314</v>
      </c>
      <c r="D183" s="8" t="s">
        <v>4094</v>
      </c>
      <c r="E183" s="8" t="s">
        <v>4147</v>
      </c>
      <c r="F183" s="6" t="s">
        <v>4154</v>
      </c>
      <c r="G183" s="49" t="s">
        <v>5490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183" s="6" t="str" cm="1">
        <f t="array" ref="I183">_xlfn.TEXTJOIN(", ",TRUE,_xlfn.UNIQUE(_xlfn._xlws.FILTER(ARQUIVOS_RECEBIDOS!$F$2:$F$4998,ARQUIVOS_RECEBIDOS!$E$2:$E$4998=LD_01[[#This Row],[DOCUMENTO]])))</f>
        <v>R04, R05</v>
      </c>
      <c r="J183" s="13" cm="1">
        <f t="array" ref="J183">_xlfn.UNIQUE(_xlfn._xlws.FILTER(ARQUIVOS[DATA RECEBIMENTO],(ARQUIVOS[DOCUMENTO]=LD_01[[#This Row],[DOCUMENTO]])*(ARQUIVOS[REVISÃO]=LD_01[[#This Row],[REVISÃO]])))</f>
        <v>45895</v>
      </c>
      <c r="K1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4" spans="1:12" ht="28.8" x14ac:dyDescent="0.3">
      <c r="A184" s="6" t="s">
        <v>2945</v>
      </c>
      <c r="B184" s="6" t="str">
        <f>VLOOKUP(LD_01[[#This Row],[DOCUMENTO]],_xlfn.SORTBY(ARQUIVOS_RECEBIDOS!$E$2:$F$4998,ARQUIVOS_RECEBIDOS!$F$2:$F$4998,-1),2,)</f>
        <v>R00</v>
      </c>
      <c r="C184" s="6" t="s">
        <v>4314</v>
      </c>
      <c r="D184" s="8" t="s">
        <v>4180</v>
      </c>
      <c r="E184" s="8" t="s">
        <v>4147</v>
      </c>
      <c r="F184" s="6" t="s">
        <v>4154</v>
      </c>
      <c r="G184" s="49" t="s">
        <v>5490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184" s="6" t="str" cm="1">
        <f t="array" ref="I184">_xlfn.TEXTJOIN(", ",TRUE,_xlfn.UNIQUE(_xlfn._xlws.FILTER(ARQUIVOS_RECEBIDOS!$F$2:$F$4998,ARQUIVOS_RECEBIDOS!$E$2:$E$4998=LD_01[[#This Row],[DOCUMENTO]])))</f>
        <v>R00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5" spans="1:12" x14ac:dyDescent="0.3">
      <c r="A185" s="6" t="s">
        <v>2946</v>
      </c>
      <c r="B185" s="6" t="str">
        <f>VLOOKUP(LD_01[[#This Row],[DOCUMENTO]],_xlfn.SORTBY(ARQUIVOS_RECEBIDOS!$E$2:$F$4998,ARQUIVOS_RECEBIDOS!$F$2:$F$4998,-1),2,)</f>
        <v>R05</v>
      </c>
      <c r="C185" s="6" t="s">
        <v>4314</v>
      </c>
      <c r="D185" s="8" t="s">
        <v>4095</v>
      </c>
      <c r="E185" s="8" t="s">
        <v>4147</v>
      </c>
      <c r="F185" s="6" t="s">
        <v>4154</v>
      </c>
      <c r="G185" s="49" t="s">
        <v>5490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185" s="6" t="str" cm="1">
        <f t="array" ref="I185">_xlfn.TEXTJOIN(", ",TRUE,_xlfn.UNIQUE(_xlfn._xlws.FILTER(ARQUIVOS_RECEBIDOS!$F$2:$F$4998,ARQUIVOS_RECEBIDOS!$E$2:$E$4998=LD_01[[#This Row],[DOCUMENTO]])))</f>
        <v>R04, R05</v>
      </c>
      <c r="J185" s="13" cm="1">
        <f t="array" ref="J185">_xlfn.UNIQUE(_xlfn._xlws.FILTER(ARQUIVOS[DATA RECEBIMENTO],(ARQUIVOS[DOCUMENTO]=LD_01[[#This Row],[DOCUMENTO]])*(ARQUIVOS[REVISÃO]=LD_01[[#This Row],[REVISÃO]])))</f>
        <v>45946</v>
      </c>
      <c r="K1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6" spans="1:12" x14ac:dyDescent="0.3">
      <c r="A186" s="6" t="s">
        <v>2947</v>
      </c>
      <c r="B186" s="6" t="str">
        <f>VLOOKUP(LD_01[[#This Row],[DOCUMENTO]],_xlfn.SORTBY(ARQUIVOS_RECEBIDOS!$E$2:$F$4998,ARQUIVOS_RECEBIDOS!$F$2:$F$4998,-1),2,)</f>
        <v>R01</v>
      </c>
      <c r="C186" s="6" t="s">
        <v>4314</v>
      </c>
      <c r="D186" s="8" t="s">
        <v>4095</v>
      </c>
      <c r="E186" s="8" t="s">
        <v>4147</v>
      </c>
      <c r="F186" s="6" t="s">
        <v>4154</v>
      </c>
      <c r="G186" s="49" t="s">
        <v>5490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186" s="6" t="str" cm="1">
        <f t="array" ref="I186">_xlfn.TEXTJOIN(", ",TRUE,_xlfn.UNIQUE(_xlfn._xlws.FILTER(ARQUIVOS_RECEBIDOS!$F$2:$F$4998,ARQUIVOS_RECEBIDOS!$E$2:$E$4998=LD_01[[#This Row],[DOCUMENTO]])))</f>
        <v>R01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01\MSV-163MS-454-460\28.PV</v>
      </c>
      <c r="L1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ATERPA\0.TABLET\A373_Projetos_Ano01\MSV-163MS-454-460\28.PV</v>
      </c>
    </row>
    <row r="187" spans="1:12" x14ac:dyDescent="0.3">
      <c r="A187" s="6" t="s">
        <v>2917</v>
      </c>
      <c r="B187" s="6" t="str">
        <f>VLOOKUP(LD_01[[#This Row],[DOCUMENTO]],_xlfn.SORTBY(ARQUIVOS_RECEBIDOS!$E$2:$F$4998,ARQUIVOS_RECEBIDOS!$F$2:$F$4998,-1),2,)</f>
        <v>R03</v>
      </c>
      <c r="C187" s="6" t="s">
        <v>4314</v>
      </c>
      <c r="D187" s="8" t="s">
        <v>4087</v>
      </c>
      <c r="E187" s="8" t="s">
        <v>4335</v>
      </c>
      <c r="F187" s="6" t="s">
        <v>4153</v>
      </c>
      <c r="G187" s="49" t="s">
        <v>5490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87" s="6" t="str" cm="1">
        <f t="array" ref="I187">_xlfn.TEXTJOIN(", ",TRUE,_xlfn.UNIQUE(_xlfn._xlws.FILTER(ARQUIVOS_RECEBIDOS!$F$2:$F$4998,ARQUIVOS_RECEBIDOS!$E$2:$E$4998=LD_01[[#This Row],[DOCUMENTO]])))</f>
        <v>R03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88" spans="1:12" x14ac:dyDescent="0.3">
      <c r="A188" s="6" t="s">
        <v>2918</v>
      </c>
      <c r="B188" s="6" t="str">
        <f>VLOOKUP(LD_01[[#This Row],[DOCUMENTO]],_xlfn.SORTBY(ARQUIVOS_RECEBIDOS!$E$2:$F$4998,ARQUIVOS_RECEBIDOS!$F$2:$F$4998,-1),2,)</f>
        <v>R05</v>
      </c>
      <c r="C188" s="6" t="s">
        <v>4314</v>
      </c>
      <c r="D188" s="8" t="s">
        <v>4087</v>
      </c>
      <c r="E188" s="8" t="s">
        <v>4335</v>
      </c>
      <c r="F188" s="6" t="s">
        <v>4153</v>
      </c>
      <c r="G188" s="49" t="s">
        <v>5490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88" s="6" t="str" cm="1">
        <f t="array" ref="I188">_xlfn.TEXTJOIN(", ",TRUE,_xlfn.UNIQUE(_xlfn._xlws.FILTER(ARQUIVOS_RECEBIDOS!$F$2:$F$4998,ARQUIVOS_RECEBIDOS!$E$2:$E$4998=LD_01[[#This Row],[DOCUMENTO]])))</f>
        <v>R05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89" spans="1:12" x14ac:dyDescent="0.3">
      <c r="A189" s="6" t="s">
        <v>2919</v>
      </c>
      <c r="B189" s="6" t="str">
        <f>VLOOKUP(LD_01[[#This Row],[DOCUMENTO]],_xlfn.SORTBY(ARQUIVOS_RECEBIDOS!$E$2:$F$4998,ARQUIVOS_RECEBIDOS!$F$2:$F$4998,-1),2,)</f>
        <v>R05</v>
      </c>
      <c r="C189" s="6" t="s">
        <v>4314</v>
      </c>
      <c r="D189" s="8" t="s">
        <v>4087</v>
      </c>
      <c r="E189" s="8" t="s">
        <v>4335</v>
      </c>
      <c r="F189" s="6" t="s">
        <v>4153</v>
      </c>
      <c r="G189" s="49" t="s">
        <v>5490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89" s="6" t="str" cm="1">
        <f t="array" ref="I189">_xlfn.TEXTJOIN(", ",TRUE,_xlfn.UNIQUE(_xlfn._xlws.FILTER(ARQUIVOS_RECEBIDOS!$F$2:$F$4998,ARQUIVOS_RECEBIDOS!$E$2:$E$4998=LD_01[[#This Row],[DOCUMENTO]])))</f>
        <v>R05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0" spans="1:12" x14ac:dyDescent="0.3">
      <c r="A190" s="6" t="s">
        <v>2920</v>
      </c>
      <c r="B190" s="6" t="str">
        <f>VLOOKUP(LD_01[[#This Row],[DOCUMENTO]],_xlfn.SORTBY(ARQUIVOS_RECEBIDOS!$E$2:$F$4998,ARQUIVOS_RECEBIDOS!$F$2:$F$4998,-1),2,)</f>
        <v>R08</v>
      </c>
      <c r="C190" s="6" t="s">
        <v>4314</v>
      </c>
      <c r="D190" s="8" t="s">
        <v>4087</v>
      </c>
      <c r="E190" s="8" t="s">
        <v>4335</v>
      </c>
      <c r="F190" s="6" t="s">
        <v>4153</v>
      </c>
      <c r="G190" s="49" t="s">
        <v>5490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90" s="6" t="str" cm="1">
        <f t="array" ref="I190">_xlfn.TEXTJOIN(", ",TRUE,_xlfn.UNIQUE(_xlfn._xlws.FILTER(ARQUIVOS_RECEBIDOS!$F$2:$F$4998,ARQUIVOS_RECEBIDOS!$E$2:$E$4998=LD_01[[#This Row],[DOCUMENTO]])))</f>
        <v>R07, R08</v>
      </c>
      <c r="J190" s="13" cm="1">
        <f t="array" ref="J190">_xlfn.UNIQUE(_xlfn._xlws.FILTER(ARQUIVOS[DATA RECEBIMENTO],(ARQUIVOS[DOCUMENTO]=LD_01[[#This Row],[DOCUMENTO]])*(ARQUIVOS[REVISÃO]=LD_01[[#This Row],[REVISÃO]])))</f>
        <v>45895</v>
      </c>
      <c r="K1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1" spans="1:12" x14ac:dyDescent="0.3">
      <c r="A191" s="6" t="s">
        <v>2921</v>
      </c>
      <c r="B191" s="6" t="str">
        <f>VLOOKUP(LD_01[[#This Row],[DOCUMENTO]],_xlfn.SORTBY(ARQUIVOS_RECEBIDOS!$E$2:$F$4998,ARQUIVOS_RECEBIDOS!$F$2:$F$4998,-1),2,)</f>
        <v>R05</v>
      </c>
      <c r="C191" s="6" t="s">
        <v>4314</v>
      </c>
      <c r="D191" s="8" t="s">
        <v>4087</v>
      </c>
      <c r="E191" s="8" t="s">
        <v>4335</v>
      </c>
      <c r="F191" s="6" t="s">
        <v>4153</v>
      </c>
      <c r="G191" s="49" t="s">
        <v>5490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91" s="6" t="str" cm="1">
        <f t="array" ref="I191">_xlfn.TEXTJOIN(", ",TRUE,_xlfn.UNIQUE(_xlfn._xlws.FILTER(ARQUIVOS_RECEBIDOS!$F$2:$F$4998,ARQUIVOS_RECEBIDOS!$E$2:$E$4998=LD_01[[#This Row],[DOCUMENTO]])))</f>
        <v>R05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2" spans="1:12" x14ac:dyDescent="0.3">
      <c r="A192" s="6" t="s">
        <v>2922</v>
      </c>
      <c r="B192" s="6" t="str">
        <f>VLOOKUP(LD_01[[#This Row],[DOCUMENTO]],_xlfn.SORTBY(ARQUIVOS_RECEBIDOS!$E$2:$F$4998,ARQUIVOS_RECEBIDOS!$F$2:$F$4998,-1),2,)</f>
        <v>R04</v>
      </c>
      <c r="C192" s="6" t="s">
        <v>4314</v>
      </c>
      <c r="D192" s="8" t="s">
        <v>4087</v>
      </c>
      <c r="E192" s="8" t="s">
        <v>4335</v>
      </c>
      <c r="F192" s="6" t="s">
        <v>4153</v>
      </c>
      <c r="G192" s="49" t="s">
        <v>5490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92" s="6" t="str" cm="1">
        <f t="array" ref="I192">_xlfn.TEXTJOIN(", ",TRUE,_xlfn.UNIQUE(_xlfn._xlws.FILTER(ARQUIVOS_RECEBIDOS!$F$2:$F$4998,ARQUIVOS_RECEBIDOS!$E$2:$E$4998=LD_01[[#This Row],[DOCUMENTO]])))</f>
        <v>R04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3" spans="1:12" x14ac:dyDescent="0.3">
      <c r="A193" s="6" t="s">
        <v>2923</v>
      </c>
      <c r="B193" s="6" t="str">
        <f>VLOOKUP(LD_01[[#This Row],[DOCUMENTO]],_xlfn.SORTBY(ARQUIVOS_RECEBIDOS!$E$2:$F$4998,ARQUIVOS_RECEBIDOS!$F$2:$F$4998,-1),2,)</f>
        <v>R01</v>
      </c>
      <c r="C193" s="6" t="s">
        <v>4314</v>
      </c>
      <c r="D193" s="8" t="s">
        <v>4088</v>
      </c>
      <c r="E193" s="8" t="s">
        <v>4335</v>
      </c>
      <c r="F193" s="6" t="s">
        <v>4153</v>
      </c>
      <c r="G193" s="49" t="s">
        <v>5490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93" s="6" t="str" cm="1">
        <f t="array" ref="I193">_xlfn.TEXTJOIN(", ",TRUE,_xlfn.UNIQUE(_xlfn._xlws.FILTER(ARQUIVOS_RECEBIDOS!$F$2:$F$4998,ARQUIVOS_RECEBIDOS!$E$2:$E$4998=LD_01[[#This Row],[DOCUMENTO]])))</f>
        <v>R01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4" spans="1:12" x14ac:dyDescent="0.3">
      <c r="A194" s="6" t="s">
        <v>2924</v>
      </c>
      <c r="B194" s="6" t="str">
        <f>VLOOKUP(LD_01[[#This Row],[DOCUMENTO]],_xlfn.SORTBY(ARQUIVOS_RECEBIDOS!$E$2:$F$4998,ARQUIVOS_RECEBIDOS!$F$2:$F$4998,-1),2,)</f>
        <v>R02</v>
      </c>
      <c r="C194" s="6" t="s">
        <v>4314</v>
      </c>
      <c r="D194" s="8" t="s">
        <v>4089</v>
      </c>
      <c r="E194" s="8" t="s">
        <v>4335</v>
      </c>
      <c r="F194" s="6" t="s">
        <v>4153</v>
      </c>
      <c r="G194" s="49" t="s">
        <v>5490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94" s="6" t="str" cm="1">
        <f t="array" ref="I194">_xlfn.TEXTJOIN(", ",TRUE,_xlfn.UNIQUE(_xlfn._xlws.FILTER(ARQUIVOS_RECEBIDOS!$F$2:$F$4998,ARQUIVOS_RECEBIDOS!$E$2:$E$4998=LD_01[[#This Row],[DOCUMENTO]])))</f>
        <v>R02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5" spans="1:12" x14ac:dyDescent="0.3">
      <c r="A195" s="6" t="s">
        <v>2925</v>
      </c>
      <c r="B195" s="6" t="str">
        <f>VLOOKUP(LD_01[[#This Row],[DOCUMENTO]],_xlfn.SORTBY(ARQUIVOS_RECEBIDOS!$E$2:$F$4998,ARQUIVOS_RECEBIDOS!$F$2:$F$4998,-1),2,)</f>
        <v>R00</v>
      </c>
      <c r="C195" s="6" t="s">
        <v>4314</v>
      </c>
      <c r="D195" s="8" t="s">
        <v>4089</v>
      </c>
      <c r="E195" s="8" t="s">
        <v>4335</v>
      </c>
      <c r="F195" s="6" t="s">
        <v>4153</v>
      </c>
      <c r="G195" s="49" t="s">
        <v>5490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95" s="6" t="str" cm="1">
        <f t="array" ref="I195">_xlfn.TEXTJOIN(", ",TRUE,_xlfn.UNIQUE(_xlfn._xlws.FILTER(ARQUIVOS_RECEBIDOS!$F$2:$F$4998,ARQUIVOS_RECEBIDOS!$E$2:$E$4998=LD_01[[#This Row],[DOCUMENTO]])))</f>
        <v>R00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6" spans="1:12" x14ac:dyDescent="0.3">
      <c r="A196" s="6" t="s">
        <v>2926</v>
      </c>
      <c r="B196" s="6" t="str">
        <f>VLOOKUP(LD_01[[#This Row],[DOCUMENTO]],_xlfn.SORTBY(ARQUIVOS_RECEBIDOS!$E$2:$F$4998,ARQUIVOS_RECEBIDOS!$F$2:$F$4998,-1),2,)</f>
        <v>R01</v>
      </c>
      <c r="C196" s="6" t="s">
        <v>4314</v>
      </c>
      <c r="D196" s="8" t="s">
        <v>4090</v>
      </c>
      <c r="E196" s="8" t="s">
        <v>4335</v>
      </c>
      <c r="F196" s="6" t="s">
        <v>4153</v>
      </c>
      <c r="G196" s="49" t="s">
        <v>5490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96" s="6" t="str" cm="1">
        <f t="array" ref="I196">_xlfn.TEXTJOIN(", ",TRUE,_xlfn.UNIQUE(_xlfn._xlws.FILTER(ARQUIVOS_RECEBIDOS!$F$2:$F$4998,ARQUIVOS_RECEBIDOS!$E$2:$E$4998=LD_01[[#This Row],[DOCUMENTO]])))</f>
        <v>R01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7" spans="1:12" ht="28.8" x14ac:dyDescent="0.3">
      <c r="A197" s="6" t="s">
        <v>4063</v>
      </c>
      <c r="B197" s="6" t="str">
        <f>VLOOKUP(LD_01[[#This Row],[DOCUMENTO]],_xlfn.SORTBY(ARQUIVOS_RECEBIDOS!$E$2:$F$4998,ARQUIVOS_RECEBIDOS!$F$2:$F$4998,-1),2,)</f>
        <v>R00</v>
      </c>
      <c r="C197" s="6" t="s">
        <v>4314</v>
      </c>
      <c r="D197" s="8" t="s">
        <v>4249</v>
      </c>
      <c r="E197" s="8" t="s">
        <v>4335</v>
      </c>
      <c r="F197" s="6" t="s">
        <v>4153</v>
      </c>
      <c r="G197" s="49" t="s">
        <v>5490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197" s="6" t="str" cm="1">
        <f t="array" ref="I197">_xlfn.TEXTJOIN(", ",TRUE,_xlfn.UNIQUE(_xlfn._xlws.FILTER(ARQUIVOS_RECEBIDOS!$F$2:$F$4998,ARQUIVOS_RECEBIDOS!$E$2:$E$4998=LD_01[[#This Row],[DOCUMENTO]])))</f>
        <v>R00</v>
      </c>
      <c r="J197" s="13" cm="1">
        <f t="array" ref="J197">_xlfn.UNIQUE(_xlfn._xlws.FILTER(ARQUIVOS[DATA RECEBIMENTO],(ARQUIVOS[DOCUMENTO]=LD_01[[#This Row],[DOCUMENTO]])*(ARQUIVOS[REVISÃO]=LD_01[[#This Row],[REVISÃO]])))</f>
        <v>45895</v>
      </c>
      <c r="K1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01\MSV-163MS-454-460\31.SI</v>
      </c>
      <c r="L1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ATERPA\0.TABLET\A373_Projetos_Ano01\MSV-163MS-454-460\31.SI</v>
      </c>
    </row>
    <row r="198" spans="1:12" ht="28.8" x14ac:dyDescent="0.3">
      <c r="A198" s="6" t="s">
        <v>2872</v>
      </c>
      <c r="B198" s="6" t="str">
        <f>VLOOKUP(LD_01[[#This Row],[DOCUMENTO]],_xlfn.SORTBY(ARQUIVOS_RECEBIDOS!$E$2:$F$4998,ARQUIVOS_RECEBIDOS!$F$2:$F$4998,-1),2,)</f>
        <v>R01</v>
      </c>
      <c r="C198" s="6" t="s">
        <v>4314</v>
      </c>
      <c r="D198" s="8" t="s">
        <v>4081</v>
      </c>
      <c r="E198" s="8" t="s">
        <v>4334</v>
      </c>
      <c r="F198" s="6" t="s">
        <v>4151</v>
      </c>
      <c r="G198" s="49" t="s">
        <v>5490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198" s="6" t="str" cm="1">
        <f t="array" ref="I198">_xlfn.TEXTJOIN(", ",TRUE,_xlfn.UNIQUE(_xlfn._xlws.FILTER(ARQUIVOS_RECEBIDOS!$F$2:$F$4998,ARQUIVOS_RECEBIDOS!$E$2:$E$4998=LD_01[[#This Row],[DOCUMENTO]])))</f>
        <v>R01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1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199" spans="1:12" ht="28.8" x14ac:dyDescent="0.3">
      <c r="A199" s="6" t="s">
        <v>2873</v>
      </c>
      <c r="B199" s="6" t="str">
        <f>VLOOKUP(LD_01[[#This Row],[DOCUMENTO]],_xlfn.SORTBY(ARQUIVOS_RECEBIDOS!$E$2:$F$4998,ARQUIVOS_RECEBIDOS!$F$2:$F$4998,-1),2,)</f>
        <v>R02</v>
      </c>
      <c r="C199" s="6" t="s">
        <v>4314</v>
      </c>
      <c r="D199" s="8" t="s">
        <v>4081</v>
      </c>
      <c r="E199" s="8" t="s">
        <v>4334</v>
      </c>
      <c r="F199" s="6" t="s">
        <v>4151</v>
      </c>
      <c r="G199" s="49" t="s">
        <v>5490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199" s="6" t="str" cm="1">
        <f t="array" ref="I199">_xlfn.TEXTJOIN(", ",TRUE,_xlfn.UNIQUE(_xlfn._xlws.FILTER(ARQUIVOS_RECEBIDOS!$F$2:$F$4998,ARQUIVOS_RECEBIDOS!$E$2:$E$4998=LD_01[[#This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1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0" spans="1:12" ht="28.8" x14ac:dyDescent="0.3">
      <c r="A200" s="6" t="s">
        <v>2874</v>
      </c>
      <c r="B200" s="6" t="str">
        <f>VLOOKUP(LD_01[[#This Row],[DOCUMENTO]],_xlfn.SORTBY(ARQUIVOS_RECEBIDOS!$E$2:$F$4998,ARQUIVOS_RECEBIDOS!$F$2:$F$4998,-1),2,)</f>
        <v>R02</v>
      </c>
      <c r="C200" s="6" t="s">
        <v>4314</v>
      </c>
      <c r="D200" s="8" t="s">
        <v>4081</v>
      </c>
      <c r="E200" s="8" t="s">
        <v>4334</v>
      </c>
      <c r="F200" s="6" t="s">
        <v>4151</v>
      </c>
      <c r="G200" s="49" t="s">
        <v>5490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200" s="6" t="str" cm="1">
        <f t="array" ref="I200">_xlfn.TEXTJOIN(", ",TRUE,_xlfn.UNIQUE(_xlfn._xlws.FILTER(ARQUIVOS_RECEBIDOS!$F$2:$F$4998,ARQUIVOS_RECEBIDOS!$E$2:$E$4998=LD_01[[#This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1" spans="1:12" ht="28.8" x14ac:dyDescent="0.3">
      <c r="A201" s="6" t="s">
        <v>2875</v>
      </c>
      <c r="B201" s="6" t="str">
        <f>VLOOKUP(LD_01[[#This Row],[DOCUMENTO]],_xlfn.SORTBY(ARQUIVOS_RECEBIDOS!$E$2:$F$4998,ARQUIVOS_RECEBIDOS!$F$2:$F$4998,-1),2,)</f>
        <v>R01</v>
      </c>
      <c r="C201" s="6" t="s">
        <v>4314</v>
      </c>
      <c r="D201" s="8" t="s">
        <v>4081</v>
      </c>
      <c r="E201" s="8" t="s">
        <v>4334</v>
      </c>
      <c r="F201" s="6" t="s">
        <v>4151</v>
      </c>
      <c r="G201" s="49" t="s">
        <v>5490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201" s="6" t="str" cm="1">
        <f t="array" ref="I201">_xlfn.TEXTJOIN(", ",TRUE,_xlfn.UNIQUE(_xlfn._xlws.FILTER(ARQUIVOS_RECEBIDOS!$F$2:$F$4998,ARQUIVOS_RECEBIDOS!$E$2:$E$4998=LD_01[[#This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2" spans="1:12" ht="28.8" x14ac:dyDescent="0.3">
      <c r="A202" s="6" t="s">
        <v>2876</v>
      </c>
      <c r="B202" s="6" t="str">
        <f>VLOOKUP(LD_01[[#This Row],[DOCUMENTO]],_xlfn.SORTBY(ARQUIVOS_RECEBIDOS!$E$2:$F$4998,ARQUIVOS_RECEBIDOS!$F$2:$F$4998,-1),2,)</f>
        <v>R02</v>
      </c>
      <c r="C202" s="6" t="s">
        <v>4314</v>
      </c>
      <c r="D202" s="8" t="s">
        <v>4081</v>
      </c>
      <c r="E202" s="8" t="s">
        <v>4334</v>
      </c>
      <c r="F202" s="6" t="s">
        <v>4151</v>
      </c>
      <c r="G202" s="49" t="s">
        <v>5490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202" s="6" t="str" cm="1">
        <f t="array" ref="I202">_xlfn.TEXTJOIN(", ",TRUE,_xlfn.UNIQUE(_xlfn._xlws.FILTER(ARQUIVOS_RECEBIDOS!$F$2:$F$4998,ARQUIVOS_RECEBIDOS!$E$2:$E$4998=LD_01[[#This Row],[DOCUMENTO]])))</f>
        <v>R02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3" spans="1:12" ht="28.8" x14ac:dyDescent="0.3">
      <c r="A203" s="6" t="s">
        <v>2877</v>
      </c>
      <c r="B203" s="6" t="str">
        <f>VLOOKUP(LD_01[[#This Row],[DOCUMENTO]],_xlfn.SORTBY(ARQUIVOS_RECEBIDOS!$E$2:$F$4998,ARQUIVOS_RECEBIDOS!$F$2:$F$4998,-1),2,)</f>
        <v>R04</v>
      </c>
      <c r="C203" s="6" t="s">
        <v>4314</v>
      </c>
      <c r="D203" s="8" t="s">
        <v>4081</v>
      </c>
      <c r="E203" s="8" t="s">
        <v>4334</v>
      </c>
      <c r="F203" s="6" t="s">
        <v>4151</v>
      </c>
      <c r="G203" s="49" t="s">
        <v>5490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203" s="6" t="str" cm="1">
        <f t="array" ref="I203">_xlfn.TEXTJOIN(", ",TRUE,_xlfn.UNIQUE(_xlfn._xlws.FILTER(ARQUIVOS_RECEBIDOS!$F$2:$F$4998,ARQUIVOS_RECEBIDOS!$E$2:$E$4998=LD_01[[#This Row],[DOCUMENTO]])))</f>
        <v>R04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4" spans="1:12" ht="28.8" x14ac:dyDescent="0.3">
      <c r="A204" s="6" t="s">
        <v>2878</v>
      </c>
      <c r="B204" s="6" t="str">
        <f>VLOOKUP(LD_01[[#This Row],[DOCUMENTO]],_xlfn.SORTBY(ARQUIVOS_RECEBIDOS!$E$2:$F$4998,ARQUIVOS_RECEBIDOS!$F$2:$F$4998,-1),2,)</f>
        <v>R04</v>
      </c>
      <c r="C204" s="6" t="s">
        <v>4314</v>
      </c>
      <c r="D204" s="8" t="s">
        <v>4081</v>
      </c>
      <c r="E204" s="8" t="s">
        <v>4334</v>
      </c>
      <c r="F204" s="6" t="s">
        <v>4151</v>
      </c>
      <c r="G204" s="49" t="s">
        <v>5490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204" s="6" t="str" cm="1">
        <f t="array" ref="I204">_xlfn.TEXTJOIN(", ",TRUE,_xlfn.UNIQUE(_xlfn._xlws.FILTER(ARQUIVOS_RECEBIDOS!$F$2:$F$4998,ARQUIVOS_RECEBIDOS!$E$2:$E$4998=LD_01[[#This Row],[DOCUMENTO]])))</f>
        <v>R04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5" spans="1:12" ht="28.8" x14ac:dyDescent="0.3">
      <c r="A205" s="6" t="s">
        <v>2879</v>
      </c>
      <c r="B205" s="6" t="str">
        <f>VLOOKUP(LD_01[[#This Row],[DOCUMENTO]],_xlfn.SORTBY(ARQUIVOS_RECEBIDOS!$E$2:$F$4998,ARQUIVOS_RECEBIDOS!$F$2:$F$4998,-1),2,)</f>
        <v>R04</v>
      </c>
      <c r="C205" s="6" t="s">
        <v>4314</v>
      </c>
      <c r="D205" s="8" t="s">
        <v>4081</v>
      </c>
      <c r="E205" s="8" t="s">
        <v>4334</v>
      </c>
      <c r="F205" s="6" t="s">
        <v>4151</v>
      </c>
      <c r="G205" s="49" t="s">
        <v>5490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205" s="6" t="str" cm="1">
        <f t="array" ref="I205">_xlfn.TEXTJOIN(", ",TRUE,_xlfn.UNIQUE(_xlfn._xlws.FILTER(ARQUIVOS_RECEBIDOS!$F$2:$F$4998,ARQUIVOS_RECEBIDOS!$E$2:$E$4998=LD_01[[#This Row],[DOCUMENTO]])))</f>
        <v>R04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6" spans="1:12" ht="28.8" x14ac:dyDescent="0.3">
      <c r="A206" s="6" t="s">
        <v>2880</v>
      </c>
      <c r="B206" s="6" t="str">
        <f>VLOOKUP(LD_01[[#This Row],[DOCUMENTO]],_xlfn.SORTBY(ARQUIVOS_RECEBIDOS!$E$2:$F$4998,ARQUIVOS_RECEBIDOS!$F$2:$F$4998,-1),2,)</f>
        <v>R04</v>
      </c>
      <c r="C206" s="6" t="s">
        <v>4314</v>
      </c>
      <c r="D206" s="8" t="s">
        <v>4081</v>
      </c>
      <c r="E206" s="8" t="s">
        <v>4334</v>
      </c>
      <c r="F206" s="6" t="s">
        <v>4151</v>
      </c>
      <c r="G206" s="49" t="s">
        <v>5490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206" s="6" t="str" cm="1">
        <f t="array" ref="I206">_xlfn.TEXTJOIN(", ",TRUE,_xlfn.UNIQUE(_xlfn._xlws.FILTER(ARQUIVOS_RECEBIDOS!$F$2:$F$4998,ARQUIVOS_RECEBIDOS!$E$2:$E$4998=LD_01[[#This Row],[DOCUMENTO]])))</f>
        <v>R04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7" spans="1:12" ht="28.8" x14ac:dyDescent="0.3">
      <c r="A207" s="6" t="s">
        <v>2881</v>
      </c>
      <c r="B207" s="6" t="str">
        <f>VLOOKUP(LD_01[[#This Row],[DOCUMENTO]],_xlfn.SORTBY(ARQUIVOS_RECEBIDOS!$E$2:$F$4998,ARQUIVOS_RECEBIDOS!$F$2:$F$4998,-1),2,)</f>
        <v>R04</v>
      </c>
      <c r="C207" s="6" t="s">
        <v>4314</v>
      </c>
      <c r="D207" s="8" t="s">
        <v>4081</v>
      </c>
      <c r="E207" s="8" t="s">
        <v>4334</v>
      </c>
      <c r="F207" s="6" t="s">
        <v>4151</v>
      </c>
      <c r="G207" s="49" t="s">
        <v>5490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207" s="6" t="str" cm="1">
        <f t="array" ref="I207">_xlfn.TEXTJOIN(", ",TRUE,_xlfn.UNIQUE(_xlfn._xlws.FILTER(ARQUIVOS_RECEBIDOS!$F$2:$F$4998,ARQUIVOS_RECEBIDOS!$E$2:$E$4998=LD_01[[#This Row],[DOCUMENTO]])))</f>
        <v>R04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8" spans="1:12" ht="28.8" x14ac:dyDescent="0.3">
      <c r="A208" s="6" t="s">
        <v>2882</v>
      </c>
      <c r="B208" s="6" t="str">
        <f>VLOOKUP(LD_01[[#This Row],[DOCUMENTO]],_xlfn.SORTBY(ARQUIVOS_RECEBIDOS!$E$2:$F$4998,ARQUIVOS_RECEBIDOS!$F$2:$F$4998,-1),2,)</f>
        <v>R04</v>
      </c>
      <c r="C208" s="6" t="s">
        <v>4314</v>
      </c>
      <c r="D208" s="8" t="s">
        <v>4081</v>
      </c>
      <c r="E208" s="8" t="s">
        <v>4334</v>
      </c>
      <c r="F208" s="6" t="s">
        <v>4151</v>
      </c>
      <c r="G208" s="49" t="s">
        <v>5490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208" s="6" t="str" cm="1">
        <f t="array" ref="I208">_xlfn.TEXTJOIN(", ",TRUE,_xlfn.UNIQUE(_xlfn._xlws.FILTER(ARQUIVOS_RECEBIDOS!$F$2:$F$4998,ARQUIVOS_RECEBIDOS!$E$2:$E$4998=LD_01[[#This Row],[DOCUMENTO]])))</f>
        <v>R04</v>
      </c>
      <c r="J208" s="13" cm="1">
        <f t="array" ref="J208">_xlfn.UNIQUE(_xlfn._xlws.FILTER(ARQUIVOS[DATA RECEBIMENTO],(ARQUIVOS[DOCUMENTO]=LD_01[[#This Row],[DOCUMENTO]])*(ARQUIVOS[REVISÃO]=LD_01[[#This Row],[REVISÃO]])))</f>
        <v>45838</v>
      </c>
      <c r="K2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09" spans="1:12" ht="28.8" x14ac:dyDescent="0.3">
      <c r="A209" s="6" t="s">
        <v>2883</v>
      </c>
      <c r="B209" s="6" t="str">
        <f>VLOOKUP(LD_01[[#This Row],[DOCUMENTO]],_xlfn.SORTBY(ARQUIVOS_RECEBIDOS!$E$2:$F$4998,ARQUIVOS_RECEBIDOS!$F$2:$F$4998,-1),2,)</f>
        <v>R04</v>
      </c>
      <c r="C209" s="6" t="s">
        <v>4314</v>
      </c>
      <c r="D209" s="8" t="s">
        <v>4081</v>
      </c>
      <c r="E209" s="8" t="s">
        <v>4334</v>
      </c>
      <c r="F209" s="6" t="s">
        <v>4151</v>
      </c>
      <c r="G209" s="49" t="s">
        <v>5490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209" s="6" t="str" cm="1">
        <f t="array" ref="I209">_xlfn.TEXTJOIN(", ",TRUE,_xlfn.UNIQUE(_xlfn._xlws.FILTER(ARQUIVOS_RECEBIDOS!$F$2:$F$4998,ARQUIVOS_RECEBIDOS!$E$2:$E$4998=LD_01[[#This Row],[DOCUMENTO]])))</f>
        <v>R04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0" spans="1:12" ht="28.8" x14ac:dyDescent="0.3">
      <c r="A210" s="6" t="s">
        <v>2884</v>
      </c>
      <c r="B210" s="6" t="str">
        <f>VLOOKUP(LD_01[[#This Row],[DOCUMENTO]],_xlfn.SORTBY(ARQUIVOS_RECEBIDOS!$E$2:$F$4998,ARQUIVOS_RECEBIDOS!$F$2:$F$4998,-1),2,)</f>
        <v>R04</v>
      </c>
      <c r="C210" s="6" t="s">
        <v>4314</v>
      </c>
      <c r="D210" s="8" t="s">
        <v>4081</v>
      </c>
      <c r="E210" s="8" t="s">
        <v>4334</v>
      </c>
      <c r="F210" s="6" t="s">
        <v>4151</v>
      </c>
      <c r="G210" s="49" t="s">
        <v>5490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210" s="6" t="str" cm="1">
        <f t="array" ref="I210">_xlfn.TEXTJOIN(", ",TRUE,_xlfn.UNIQUE(_xlfn._xlws.FILTER(ARQUIVOS_RECEBIDOS!$F$2:$F$4998,ARQUIVOS_RECEBIDOS!$E$2:$E$4998=LD_01[[#This Row],[DOCUMENTO]])))</f>
        <v>R04</v>
      </c>
      <c r="J210" s="13" cm="1">
        <f t="array" ref="J210">_xlfn.UNIQUE(_xlfn._xlws.FILTER(ARQUIVOS[DATA RECEBIMENTO],(ARQUIVOS[DOCUMENTO]=LD_01[[#This Row],[DOCUMENTO]])*(ARQUIVOS[REVISÃO]=LD_01[[#This Row],[REVISÃO]])))</f>
        <v>45838</v>
      </c>
      <c r="K2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1" spans="1:12" ht="28.8" x14ac:dyDescent="0.3">
      <c r="A211" s="6" t="s">
        <v>2885</v>
      </c>
      <c r="B211" s="6" t="str">
        <f>VLOOKUP(LD_01[[#This Row],[DOCUMENTO]],_xlfn.SORTBY(ARQUIVOS_RECEBIDOS!$E$2:$F$4998,ARQUIVOS_RECEBIDOS!$F$2:$F$4998,-1),2,)</f>
        <v>R04</v>
      </c>
      <c r="C211" s="6" t="s">
        <v>4314</v>
      </c>
      <c r="D211" s="8" t="s">
        <v>4081</v>
      </c>
      <c r="E211" s="8" t="s">
        <v>4334</v>
      </c>
      <c r="F211" s="6" t="s">
        <v>4151</v>
      </c>
      <c r="G211" s="49" t="s">
        <v>5490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211" s="6" t="str" cm="1">
        <f t="array" ref="I211">_xlfn.TEXTJOIN(", ",TRUE,_xlfn.UNIQUE(_xlfn._xlws.FILTER(ARQUIVOS_RECEBIDOS!$F$2:$F$4998,ARQUIVOS_RECEBIDOS!$E$2:$E$4998=LD_01[[#This Row],[DOCUMENTO]])))</f>
        <v>R04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2" spans="1:12" ht="28.8" x14ac:dyDescent="0.3">
      <c r="A212" s="6" t="s">
        <v>2886</v>
      </c>
      <c r="B212" s="6" t="str">
        <f>VLOOKUP(LD_01[[#This Row],[DOCUMENTO]],_xlfn.SORTBY(ARQUIVOS_RECEBIDOS!$E$2:$F$4998,ARQUIVOS_RECEBIDOS!$F$2:$F$4998,-1),2,)</f>
        <v>R04</v>
      </c>
      <c r="C212" s="6" t="s">
        <v>4314</v>
      </c>
      <c r="D212" s="8" t="s">
        <v>4081</v>
      </c>
      <c r="E212" s="8" t="s">
        <v>4334</v>
      </c>
      <c r="F212" s="6" t="s">
        <v>4151</v>
      </c>
      <c r="G212" s="49" t="s">
        <v>5490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212" s="6" t="str" cm="1">
        <f t="array" ref="I212">_xlfn.TEXTJOIN(", ",TRUE,_xlfn.UNIQUE(_xlfn._xlws.FILTER(ARQUIVOS_RECEBIDOS!$F$2:$F$4998,ARQUIVOS_RECEBIDOS!$E$2:$E$4998=LD_01[[#This Row],[DOCUMENTO]])))</f>
        <v>R04</v>
      </c>
      <c r="J212" s="13" cm="1">
        <f t="array" ref="J212">_xlfn.UNIQUE(_xlfn._xlws.FILTER(ARQUIVOS[DATA RECEBIMENTO],(ARQUIVOS[DOCUMENTO]=LD_01[[#This Row],[DOCUMENTO]])*(ARQUIVOS[REVISÃO]=LD_01[[#This Row],[REVISÃO]])))</f>
        <v>45838</v>
      </c>
      <c r="K2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3" spans="1:12" ht="28.8" x14ac:dyDescent="0.3">
      <c r="A213" s="6" t="s">
        <v>2887</v>
      </c>
      <c r="B213" s="6" t="str">
        <f>VLOOKUP(LD_01[[#This Row],[DOCUMENTO]],_xlfn.SORTBY(ARQUIVOS_RECEBIDOS!$E$2:$F$4998,ARQUIVOS_RECEBIDOS!$F$2:$F$4998,-1),2,)</f>
        <v>R04</v>
      </c>
      <c r="C213" s="6" t="s">
        <v>4314</v>
      </c>
      <c r="D213" s="8" t="s">
        <v>4081</v>
      </c>
      <c r="E213" s="8" t="s">
        <v>4334</v>
      </c>
      <c r="F213" s="6" t="s">
        <v>4151</v>
      </c>
      <c r="G213" s="49" t="s">
        <v>5490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213" s="6" t="str" cm="1">
        <f t="array" ref="I213">_xlfn.TEXTJOIN(", ",TRUE,_xlfn.UNIQUE(_xlfn._xlws.FILTER(ARQUIVOS_RECEBIDOS!$F$2:$F$4998,ARQUIVOS_RECEBIDOS!$E$2:$E$4998=LD_01[[#This Row],[DOCUMENTO]])))</f>
        <v>R04</v>
      </c>
      <c r="J213" s="13" cm="1">
        <f t="array" ref="J213">_xlfn.UNIQUE(_xlfn._xlws.FILTER(ARQUIVOS[DATA RECEBIMENTO],(ARQUIVOS[DOCUMENTO]=LD_01[[#This Row],[DOCUMENTO]])*(ARQUIVOS[REVISÃO]=LD_01[[#This Row],[REVISÃO]])))</f>
        <v>45838</v>
      </c>
      <c r="K2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4" spans="1:12" ht="28.8" x14ac:dyDescent="0.3">
      <c r="A214" s="6" t="s">
        <v>2888</v>
      </c>
      <c r="B214" s="6" t="str">
        <f>VLOOKUP(LD_01[[#This Row],[DOCUMENTO]],_xlfn.SORTBY(ARQUIVOS_RECEBIDOS!$E$2:$F$4998,ARQUIVOS_RECEBIDOS!$F$2:$F$4998,-1),2,)</f>
        <v>R04</v>
      </c>
      <c r="C214" s="6" t="s">
        <v>4314</v>
      </c>
      <c r="D214" s="8" t="s">
        <v>4081</v>
      </c>
      <c r="E214" s="8" t="s">
        <v>4334</v>
      </c>
      <c r="F214" s="6" t="s">
        <v>4151</v>
      </c>
      <c r="G214" s="49" t="s">
        <v>5490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214" s="6" t="str" cm="1">
        <f t="array" ref="I214">_xlfn.TEXTJOIN(", ",TRUE,_xlfn.UNIQUE(_xlfn._xlws.FILTER(ARQUIVOS_RECEBIDOS!$F$2:$F$4998,ARQUIVOS_RECEBIDOS!$E$2:$E$4998=LD_01[[#This Row],[DOCUMENTO]])))</f>
        <v>R04</v>
      </c>
      <c r="J214" s="13" cm="1">
        <f t="array" ref="J214">_xlfn.UNIQUE(_xlfn._xlws.FILTER(ARQUIVOS[DATA RECEBIMENTO],(ARQUIVOS[DOCUMENTO]=LD_01[[#This Row],[DOCUMENTO]])*(ARQUIVOS[REVISÃO]=LD_01[[#This Row],[REVISÃO]])))</f>
        <v>45838</v>
      </c>
      <c r="K2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5" spans="1:12" ht="28.8" x14ac:dyDescent="0.3">
      <c r="A215" s="6" t="s">
        <v>2889</v>
      </c>
      <c r="B215" s="6" t="str">
        <f>VLOOKUP(LD_01[[#This Row],[DOCUMENTO]],_xlfn.SORTBY(ARQUIVOS_RECEBIDOS!$E$2:$F$4998,ARQUIVOS_RECEBIDOS!$F$2:$F$4998,-1),2,)</f>
        <v>R03</v>
      </c>
      <c r="C215" s="6" t="s">
        <v>4314</v>
      </c>
      <c r="D215" s="8" t="s">
        <v>4081</v>
      </c>
      <c r="E215" s="8" t="s">
        <v>4334</v>
      </c>
      <c r="F215" s="6" t="s">
        <v>4151</v>
      </c>
      <c r="G215" s="49" t="s">
        <v>5490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215" s="6" t="str" cm="1">
        <f t="array" ref="I215">_xlfn.TEXTJOIN(", ",TRUE,_xlfn.UNIQUE(_xlfn._xlws.FILTER(ARQUIVOS_RECEBIDOS!$F$2:$F$4998,ARQUIVOS_RECEBIDOS!$E$2:$E$4998=LD_01[[#This Row],[DOCUMENTO]])))</f>
        <v>R03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6" spans="1:12" ht="28.8" x14ac:dyDescent="0.3">
      <c r="A216" s="6" t="s">
        <v>2890</v>
      </c>
      <c r="B216" s="6" t="str">
        <f>VLOOKUP(LD_01[[#This Row],[DOCUMENTO]],_xlfn.SORTBY(ARQUIVOS_RECEBIDOS!$E$2:$F$4998,ARQUIVOS_RECEBIDOS!$F$2:$F$4998,-1),2,)</f>
        <v>R06</v>
      </c>
      <c r="C216" s="6" t="s">
        <v>4314</v>
      </c>
      <c r="D216" s="8" t="s">
        <v>4081</v>
      </c>
      <c r="E216" s="8" t="s">
        <v>4334</v>
      </c>
      <c r="F216" s="6" t="s">
        <v>4151</v>
      </c>
      <c r="G216" s="49" t="s">
        <v>5490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216" s="6" t="str" cm="1">
        <f t="array" ref="I216">_xlfn.TEXTJOIN(", ",TRUE,_xlfn.UNIQUE(_xlfn._xlws.FILTER(ARQUIVOS_RECEBIDOS!$F$2:$F$4998,ARQUIVOS_RECEBIDOS!$E$2:$E$4998=LD_01[[#This Row],[DOCUMENTO]])))</f>
        <v>R06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7" spans="1:12" ht="28.8" x14ac:dyDescent="0.3">
      <c r="A217" s="6" t="s">
        <v>2891</v>
      </c>
      <c r="B217" s="6" t="str">
        <f>VLOOKUP(LD_01[[#This Row],[DOCUMENTO]],_xlfn.SORTBY(ARQUIVOS_RECEBIDOS!$E$2:$F$4998,ARQUIVOS_RECEBIDOS!$F$2:$F$4998,-1),2,)</f>
        <v>R07</v>
      </c>
      <c r="C217" s="6" t="s">
        <v>4314</v>
      </c>
      <c r="D217" s="8" t="s">
        <v>4081</v>
      </c>
      <c r="E217" s="8" t="s">
        <v>4334</v>
      </c>
      <c r="F217" s="6" t="s">
        <v>4151</v>
      </c>
      <c r="G217" s="49" t="s">
        <v>5490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217" s="6" t="str" cm="1">
        <f t="array" ref="I217">_xlfn.TEXTJOIN(", ",TRUE,_xlfn.UNIQUE(_xlfn._xlws.FILTER(ARQUIVOS_RECEBIDOS!$F$2:$F$4998,ARQUIVOS_RECEBIDOS!$E$2:$E$4998=LD_01[[#This Row],[DOCUMENTO]])))</f>
        <v>R07</v>
      </c>
      <c r="J217" s="13" cm="1">
        <f t="array" ref="J217">_xlfn.UNIQUE(_xlfn._xlws.FILTER(ARQUIVOS[DATA RECEBIMENTO],(ARQUIVOS[DOCUMENTO]=LD_01[[#This Row],[DOCUMENTO]])*(ARQUIVOS[REVISÃO]=LD_01[[#This Row],[REVISÃO]])))</f>
        <v>45838</v>
      </c>
      <c r="K2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8" spans="1:12" ht="28.8" x14ac:dyDescent="0.3">
      <c r="A218" s="6" t="s">
        <v>2892</v>
      </c>
      <c r="B218" s="6" t="str">
        <f>VLOOKUP(LD_01[[#This Row],[DOCUMENTO]],_xlfn.SORTBY(ARQUIVOS_RECEBIDOS!$E$2:$F$4998,ARQUIVOS_RECEBIDOS!$F$2:$F$4998,-1),2,)</f>
        <v>R03</v>
      </c>
      <c r="C218" s="6" t="s">
        <v>4314</v>
      </c>
      <c r="D218" s="8" t="s">
        <v>4178</v>
      </c>
      <c r="E218" s="8" t="s">
        <v>4334</v>
      </c>
      <c r="F218" s="6" t="s">
        <v>4151</v>
      </c>
      <c r="G218" s="49" t="s">
        <v>5490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218" s="6" t="str" cm="1">
        <f t="array" ref="I218">_xlfn.TEXTJOIN(", ",TRUE,_xlfn.UNIQUE(_xlfn._xlws.FILTER(ARQUIVOS_RECEBIDOS!$F$2:$F$4998,ARQUIVOS_RECEBIDOS!$E$2:$E$4998=LD_01[[#This Row],[DOCUMENTO]])))</f>
        <v>R03</v>
      </c>
      <c r="J218" s="13" cm="1">
        <f t="array" ref="J218">_xlfn.UNIQUE(_xlfn._xlws.FILTER(ARQUIVOS[DATA RECEBIMENTO],(ARQUIVOS[DOCUMENTO]=LD_01[[#This Row],[DOCUMENTO]])*(ARQUIVOS[REVISÃO]=LD_01[[#This Row],[REVISÃO]])))</f>
        <v>45838</v>
      </c>
      <c r="K2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19" spans="1:12" ht="28.8" x14ac:dyDescent="0.3">
      <c r="A219" s="6" t="s">
        <v>2893</v>
      </c>
      <c r="B219" s="6" t="str">
        <f>VLOOKUP(LD_01[[#This Row],[DOCUMENTO]],_xlfn.SORTBY(ARQUIVOS_RECEBIDOS!$E$2:$F$4998,ARQUIVOS_RECEBIDOS!$F$2:$F$4998,-1),2,)</f>
        <v>R03</v>
      </c>
      <c r="C219" s="6" t="s">
        <v>4314</v>
      </c>
      <c r="D219" s="8" t="s">
        <v>4178</v>
      </c>
      <c r="E219" s="8" t="s">
        <v>4334</v>
      </c>
      <c r="F219" s="6" t="s">
        <v>4151</v>
      </c>
      <c r="G219" s="49" t="s">
        <v>5490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219" s="6" t="str" cm="1">
        <f t="array" ref="I219">_xlfn.TEXTJOIN(", ",TRUE,_xlfn.UNIQUE(_xlfn._xlws.FILTER(ARQUIVOS_RECEBIDOS!$F$2:$F$4998,ARQUIVOS_RECEBIDOS!$E$2:$E$4998=LD_01[[#This Row],[DOCUMENTO]])))</f>
        <v>R03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20" spans="1:12" ht="28.8" x14ac:dyDescent="0.3">
      <c r="A220" s="6" t="s">
        <v>2894</v>
      </c>
      <c r="B220" s="6" t="str">
        <f>VLOOKUP(LD_01[[#This Row],[DOCUMENTO]],_xlfn.SORTBY(ARQUIVOS_RECEBIDOS!$E$2:$F$4998,ARQUIVOS_RECEBIDOS!$F$2:$F$4998,-1),2,)</f>
        <v>R08</v>
      </c>
      <c r="C220" s="6" t="s">
        <v>4314</v>
      </c>
      <c r="D220" s="8" t="s">
        <v>4327</v>
      </c>
      <c r="E220" s="8" t="s">
        <v>4334</v>
      </c>
      <c r="F220" s="6" t="s">
        <v>4151</v>
      </c>
      <c r="G220" s="49" t="s">
        <v>5490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20" s="6" t="str" cm="1">
        <f t="array" ref="I220">_xlfn.TEXTJOIN(", ",TRUE,_xlfn.UNIQUE(_xlfn._xlws.FILTER(ARQUIVOS_RECEBIDOS!$F$2:$F$4998,ARQUIVOS_RECEBIDOS!$E$2:$E$4998=LD_01[[#This Row],[DOCUMENTO]])))</f>
        <v>R08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01\MSV-163MS-454-460\32.TE</v>
      </c>
      <c r="L2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ATERPA\0.TABLET\A373_Projetos_Ano01\MSV-163MS-454-460\32.TE</v>
      </c>
    </row>
    <row r="221" spans="1:12" x14ac:dyDescent="0.3">
      <c r="A221" s="6" t="s">
        <v>2848</v>
      </c>
      <c r="B221" s="6" t="str">
        <f>VLOOKUP(LD_01[[#This Row],[DOCUMENTO]],_xlfn.SORTBY(ARQUIVOS_RECEBIDOS!$E$2:$F$4998,ARQUIVOS_RECEBIDOS!$F$2:$F$4998,-1),2,)</f>
        <v>R00</v>
      </c>
      <c r="C221" s="6" t="s">
        <v>4314</v>
      </c>
      <c r="D221" s="8" t="s">
        <v>4168</v>
      </c>
      <c r="E221" s="8" t="s">
        <v>4167</v>
      </c>
      <c r="F221" s="6" t="s">
        <v>4149</v>
      </c>
      <c r="G221" s="49" t="s">
        <v>5490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221" s="6" t="str" cm="1">
        <f t="array" ref="I221">_xlfn.TEXTJOIN(", ",TRUE,_xlfn.UNIQUE(_xlfn._xlws.FILTER(ARQUIVOS_RECEBIDOS!$F$2:$F$4998,ARQUIVOS_RECEBIDOS!$E$2:$E$4998=LD_01[[#This Row],[DOCUMENTO]])))</f>
        <v>R00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2" spans="1:12" x14ac:dyDescent="0.3">
      <c r="A222" s="6" t="s">
        <v>2849</v>
      </c>
      <c r="B222" s="6" t="str">
        <f>VLOOKUP(LD_01[[#This Row],[DOCUMENTO]],_xlfn.SORTBY(ARQUIVOS_RECEBIDOS!$E$2:$F$4998,ARQUIVOS_RECEBIDOS!$F$2:$F$4998,-1),2,)</f>
        <v>R00</v>
      </c>
      <c r="C222" s="6" t="s">
        <v>4314</v>
      </c>
      <c r="D222" s="8" t="s">
        <v>4168</v>
      </c>
      <c r="E222" s="8" t="s">
        <v>4167</v>
      </c>
      <c r="F222" s="6" t="s">
        <v>4149</v>
      </c>
      <c r="G222" s="49" t="s">
        <v>5490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222" s="6" t="str" cm="1">
        <f t="array" ref="I222">_xlfn.TEXTJOIN(", ",TRUE,_xlfn.UNIQUE(_xlfn._xlws.FILTER(ARQUIVOS_RECEBIDOS!$F$2:$F$4998,ARQUIVOS_RECEBIDOS!$E$2:$E$4998=LD_01[[#This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3" spans="1:12" x14ac:dyDescent="0.3">
      <c r="A223" s="6" t="s">
        <v>2850</v>
      </c>
      <c r="B223" s="6" t="str">
        <f>VLOOKUP(LD_01[[#This Row],[DOCUMENTO]],_xlfn.SORTBY(ARQUIVOS_RECEBIDOS!$E$2:$F$4998,ARQUIVOS_RECEBIDOS!$F$2:$F$4998,-1),2,)</f>
        <v>R00</v>
      </c>
      <c r="C223" s="6" t="s">
        <v>4314</v>
      </c>
      <c r="D223" s="8" t="s">
        <v>4168</v>
      </c>
      <c r="E223" s="8" t="s">
        <v>4167</v>
      </c>
      <c r="F223" s="6" t="s">
        <v>4149</v>
      </c>
      <c r="G223" s="49" t="s">
        <v>5490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223" s="6" t="str" cm="1">
        <f t="array" ref="I223">_xlfn.TEXTJOIN(", ",TRUE,_xlfn.UNIQUE(_xlfn._xlws.FILTER(ARQUIVOS_RECEBIDOS!$F$2:$F$4998,ARQUIVOS_RECEBIDOS!$E$2:$E$4998=LD_01[[#This Row],[DOCUMENTO]])))</f>
        <v>R00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4" spans="1:12" x14ac:dyDescent="0.3">
      <c r="A224" s="6" t="s">
        <v>2851</v>
      </c>
      <c r="B224" s="6" t="str">
        <f>VLOOKUP(LD_01[[#This Row],[DOCUMENTO]],_xlfn.SORTBY(ARQUIVOS_RECEBIDOS!$E$2:$F$4998,ARQUIVOS_RECEBIDOS!$F$2:$F$4998,-1),2,)</f>
        <v>R00</v>
      </c>
      <c r="C224" s="6" t="s">
        <v>4314</v>
      </c>
      <c r="D224" s="8" t="s">
        <v>4168</v>
      </c>
      <c r="E224" s="8" t="s">
        <v>4167</v>
      </c>
      <c r="F224" s="6" t="s">
        <v>4149</v>
      </c>
      <c r="G224" s="49" t="s">
        <v>5490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224" s="6" t="str" cm="1">
        <f t="array" ref="I224">_xlfn.TEXTJOIN(", ",TRUE,_xlfn.UNIQUE(_xlfn._xlws.FILTER(ARQUIVOS_RECEBIDOS!$F$2:$F$4998,ARQUIVOS_RECEBIDOS!$E$2:$E$4998=LD_01[[#This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5" spans="1:12" x14ac:dyDescent="0.3">
      <c r="A225" s="6" t="s">
        <v>2852</v>
      </c>
      <c r="B225" s="6" t="str">
        <f>VLOOKUP(LD_01[[#This Row],[DOCUMENTO]],_xlfn.SORTBY(ARQUIVOS_RECEBIDOS!$E$2:$F$4998,ARQUIVOS_RECEBIDOS!$F$2:$F$4998,-1),2,)</f>
        <v>R01</v>
      </c>
      <c r="C225" s="6" t="s">
        <v>4314</v>
      </c>
      <c r="D225" s="8" t="s">
        <v>4168</v>
      </c>
      <c r="E225" s="8" t="s">
        <v>4167</v>
      </c>
      <c r="F225" s="6" t="s">
        <v>4149</v>
      </c>
      <c r="G225" s="49" t="s">
        <v>5490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225" s="6" t="str" cm="1">
        <f t="array" ref="I225">_xlfn.TEXTJOIN(", ",TRUE,_xlfn.UNIQUE(_xlfn._xlws.FILTER(ARQUIVOS_RECEBIDOS!$F$2:$F$4998,ARQUIVOS_RECEBIDOS!$E$2:$E$4998=LD_01[[#This Row],[DOCUMENTO]])))</f>
        <v>R01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6" spans="1:12" x14ac:dyDescent="0.3">
      <c r="A226" s="6" t="s">
        <v>2853</v>
      </c>
      <c r="B226" s="6" t="str">
        <f>VLOOKUP(LD_01[[#This Row],[DOCUMENTO]],_xlfn.SORTBY(ARQUIVOS_RECEBIDOS!$E$2:$F$4998,ARQUIVOS_RECEBIDOS!$F$2:$F$4998,-1),2,)</f>
        <v>R00</v>
      </c>
      <c r="C226" s="6" t="s">
        <v>4314</v>
      </c>
      <c r="D226" s="8" t="s">
        <v>4168</v>
      </c>
      <c r="E226" s="8" t="s">
        <v>4167</v>
      </c>
      <c r="F226" s="6" t="s">
        <v>4149</v>
      </c>
      <c r="G226" s="49" t="s">
        <v>5490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226" s="6" t="str" cm="1">
        <f t="array" ref="I226">_xlfn.TEXTJOIN(", ",TRUE,_xlfn.UNIQUE(_xlfn._xlws.FILTER(ARQUIVOS_RECEBIDOS!$F$2:$F$4998,ARQUIVOS_RECEBIDOS!$E$2:$E$4998=LD_01[[#This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7" spans="1:12" x14ac:dyDescent="0.3">
      <c r="A227" s="6" t="s">
        <v>2854</v>
      </c>
      <c r="B227" s="6" t="str">
        <f>VLOOKUP(LD_01[[#This Row],[DOCUMENTO]],_xlfn.SORTBY(ARQUIVOS_RECEBIDOS!$E$2:$F$4998,ARQUIVOS_RECEBIDOS!$F$2:$F$4998,-1),2,)</f>
        <v>R01</v>
      </c>
      <c r="C227" s="6" t="s">
        <v>4314</v>
      </c>
      <c r="D227" s="8" t="s">
        <v>4169</v>
      </c>
      <c r="E227" s="8" t="s">
        <v>4167</v>
      </c>
      <c r="F227" s="6" t="s">
        <v>4149</v>
      </c>
      <c r="G227" s="49" t="s">
        <v>5490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7" s="6" t="str" cm="1">
        <f t="array" ref="I227">_xlfn.TEXTJOIN(", ",TRUE,_xlfn.UNIQUE(_xlfn._xlws.FILTER(ARQUIVOS_RECEBIDOS!$F$2:$F$4998,ARQUIVOS_RECEBIDOS!$E$2:$E$4998=LD_01[[#This Row],[DOCUMENTO]])))</f>
        <v>R01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01\MSV-163MS-454-460\33.TO</v>
      </c>
      <c r="L2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ATERPA\0.TABLET\A373_Projetos_Ano01\MSV-163MS-454-460\33.TO</v>
      </c>
    </row>
    <row r="228" spans="1:12" ht="28.8" x14ac:dyDescent="0.3">
      <c r="A228" s="6" t="s">
        <v>3022</v>
      </c>
      <c r="B228" s="6" t="str">
        <f>VLOOKUP(LD_01[[#This Row],[DOCUMENTO]],_xlfn.SORTBY(ARQUIVOS_RECEBIDOS!$E$2:$F$4998,ARQUIVOS_RECEBIDOS!$F$2:$F$4998,-1),2,)</f>
        <v>R01</v>
      </c>
      <c r="C228" s="6" t="s">
        <v>4314</v>
      </c>
      <c r="D228" s="8" t="s">
        <v>4177</v>
      </c>
      <c r="E228" s="8" t="s">
        <v>4339</v>
      </c>
      <c r="F228" s="6" t="s">
        <v>4159</v>
      </c>
      <c r="G228" s="49" t="s">
        <v>5490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",TRUE,_xlfn.UNIQUE(_xlfn._xlws.FILTER(ARQUIVOS_RECEBIDOS!$F$2:$F$4998,ARQUIVOS_RECEBIDOS!$E$2:$E$4998=LD_01[[#This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01\MSV-163MS-454-460\34.TR</v>
      </c>
      <c r="L2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ATERPA\0.TABLET\A373_Projetos_Ano01\MSV-163MS-454-460\34.TR</v>
      </c>
    </row>
    <row r="229" spans="1:12" ht="28.8" x14ac:dyDescent="0.3">
      <c r="A229" s="6" t="s">
        <v>2927</v>
      </c>
      <c r="B229" s="6" t="str">
        <f>VLOOKUP(LD_01[[#This Row],[DOCUMENTO]],_xlfn.SORTBY(ARQUIVOS_RECEBIDOS!$E$2:$F$4998,ARQUIVOS_RECEBIDOS!$F$2:$F$4998,-1),2,)</f>
        <v>R00</v>
      </c>
      <c r="C229" s="6" t="s">
        <v>4314</v>
      </c>
      <c r="D229" s="8" t="s">
        <v>4179</v>
      </c>
      <c r="E229" s="8" t="s">
        <v>4340</v>
      </c>
      <c r="F229" s="6" t="s">
        <v>4160</v>
      </c>
      <c r="G229" s="49" t="s">
        <v>5490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229" s="6" t="str" cm="1">
        <f t="array" ref="I229">_xlfn.TEXTJOIN(", ",TRUE,_xlfn.UNIQUE(_xlfn._xlws.FILTER(ARQUIVOS_RECEBIDOS!$F$2:$F$4998,ARQUIVOS_RECEBIDOS!$E$2:$E$4998=LD_01[[#This Row],[DOCUMENTO]])))</f>
        <v>R00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01\MSV-163MS-454-460\35.OC</v>
      </c>
      <c r="L2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ATERPA\0.TABLET\A373_Projetos_Ano01\MSV-163MS-454-460\35.OC</v>
      </c>
    </row>
    <row r="230" spans="1:12" ht="28.8" x14ac:dyDescent="0.3">
      <c r="A230" s="6" t="s">
        <v>4064</v>
      </c>
      <c r="B230" s="6" t="str">
        <f>VLOOKUP(LD_01[[#This Row],[DOCUMENTO]],_xlfn.SORTBY(ARQUIVOS_RECEBIDOS!$E$2:$F$4998,ARQUIVOS_RECEBIDOS!$F$2:$F$4998,-1),2,)</f>
        <v>R00</v>
      </c>
      <c r="C230" s="6" t="s">
        <v>4314</v>
      </c>
      <c r="D230" s="8" t="s">
        <v>4250</v>
      </c>
      <c r="E230" s="8" t="s">
        <v>4340</v>
      </c>
      <c r="F230" s="6" t="s">
        <v>4160</v>
      </c>
      <c r="G230" s="49" t="s">
        <v>5490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30" s="6" t="str" cm="1">
        <f t="array" ref="I230">_xlfn.TEXTJOIN(", ",TRUE,_xlfn.UNIQUE(_xlfn._xlws.FILTER(ARQUIVOS_RECEBIDOS!$F$2:$F$4998,ARQUIVOS_RECEBIDOS!$E$2:$E$4998=LD_01[[#This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45895</v>
      </c>
      <c r="K2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01\MSV-163MS-454-460\35.OC</v>
      </c>
      <c r="L2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ATERPA\0.TABLET\A373_Projetos_Ano01\MSV-163MS-454-460\35.OC</v>
      </c>
    </row>
    <row r="231" spans="1:12" x14ac:dyDescent="0.3">
      <c r="A231" s="6" t="s">
        <v>3044</v>
      </c>
      <c r="B231" s="6" t="str">
        <f>VLOOKUP(LD_01[[#This Row],[DOCUMENTO]],_xlfn.SORTBY(ARQUIVOS_RECEBIDOS!$E$2:$F$4998,ARQUIVOS_RECEBIDOS!$F$2:$F$4998,-1),2,)</f>
        <v>R06</v>
      </c>
      <c r="C231" s="6" t="s">
        <v>4315</v>
      </c>
      <c r="D231" s="8" t="s">
        <v>4080</v>
      </c>
      <c r="E231" s="8" t="s">
        <v>4146</v>
      </c>
      <c r="F231" s="6" t="s">
        <v>4152</v>
      </c>
      <c r="G231" s="49" t="s">
        <v>5490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31" s="6" t="str" cm="1">
        <f t="array" ref="I231">_xlfn.TEXTJOIN(", ",TRUE,_xlfn.UNIQUE(_xlfn._xlws.FILTER(ARQUIVOS_RECEBIDOS!$F$2:$F$4998,ARQUIVOS_RECEBIDOS!$E$2:$E$4998=LD_01[[#This Row],[DOCUMENTO]])))</f>
        <v>R06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2" spans="1:12" x14ac:dyDescent="0.3">
      <c r="A232" s="6" t="s">
        <v>3045</v>
      </c>
      <c r="B232" s="6" t="str">
        <f>VLOOKUP(LD_01[[#This Row],[DOCUMENTO]],_xlfn.SORTBY(ARQUIVOS_RECEBIDOS!$E$2:$F$4998,ARQUIVOS_RECEBIDOS!$F$2:$F$4998,-1),2,)</f>
        <v>R05</v>
      </c>
      <c r="C232" s="6" t="s">
        <v>4315</v>
      </c>
      <c r="D232" s="8" t="s">
        <v>4080</v>
      </c>
      <c r="E232" s="8" t="s">
        <v>4146</v>
      </c>
      <c r="F232" s="6" t="s">
        <v>4152</v>
      </c>
      <c r="G232" s="49" t="s">
        <v>5490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32" s="6" t="str" cm="1">
        <f t="array" ref="I232">_xlfn.TEXTJOIN(", ",TRUE,_xlfn.UNIQUE(_xlfn._xlws.FILTER(ARQUIVOS_RECEBIDOS!$F$2:$F$4998,ARQUIVOS_RECEBIDOS!$E$2:$E$4998=LD_01[[#This Row],[DOCUMENTO]])))</f>
        <v>R05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3" spans="1:12" x14ac:dyDescent="0.3">
      <c r="A233" s="6" t="s">
        <v>3046</v>
      </c>
      <c r="B233" s="6" t="str">
        <f>VLOOKUP(LD_01[[#This Row],[DOCUMENTO]],_xlfn.SORTBY(ARQUIVOS_RECEBIDOS!$E$2:$F$4998,ARQUIVOS_RECEBIDOS!$F$2:$F$4998,-1),2,)</f>
        <v>R05</v>
      </c>
      <c r="C233" s="6" t="s">
        <v>4315</v>
      </c>
      <c r="D233" s="8" t="s">
        <v>4080</v>
      </c>
      <c r="E233" s="8" t="s">
        <v>4146</v>
      </c>
      <c r="F233" s="6" t="s">
        <v>4152</v>
      </c>
      <c r="G233" s="49" t="s">
        <v>5490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33" s="6" t="str" cm="1">
        <f t="array" ref="I233">_xlfn.TEXTJOIN(", ",TRUE,_xlfn.UNIQUE(_xlfn._xlws.FILTER(ARQUIVOS_RECEBIDOS!$F$2:$F$4998,ARQUIVOS_RECEBIDOS!$E$2:$E$4998=LD_01[[#This Row],[DOCUMENTO]])))</f>
        <v>R05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4" spans="1:12" x14ac:dyDescent="0.3">
      <c r="A234" s="6" t="s">
        <v>3047</v>
      </c>
      <c r="B234" s="6" t="str">
        <f>VLOOKUP(LD_01[[#This Row],[DOCUMENTO]],_xlfn.SORTBY(ARQUIVOS_RECEBIDOS!$E$2:$F$4998,ARQUIVOS_RECEBIDOS!$F$2:$F$4998,-1),2,)</f>
        <v>R04</v>
      </c>
      <c r="C234" s="6" t="s">
        <v>4315</v>
      </c>
      <c r="D234" s="8" t="s">
        <v>4082</v>
      </c>
      <c r="E234" s="8" t="s">
        <v>4146</v>
      </c>
      <c r="F234" s="6" t="s">
        <v>4152</v>
      </c>
      <c r="G234" s="49" t="s">
        <v>5490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34" s="6" t="str" cm="1">
        <f t="array" ref="I234">_xlfn.TEXTJOIN(", ",TRUE,_xlfn.UNIQUE(_xlfn._xlws.FILTER(ARQUIVOS_RECEBIDOS!$F$2:$F$4998,ARQUIVOS_RECEBIDOS!$E$2:$E$4998=LD_01[[#This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5" spans="1:12" ht="43.2" x14ac:dyDescent="0.3">
      <c r="A235" s="6" t="s">
        <v>3048</v>
      </c>
      <c r="B235" s="6" t="str">
        <f>VLOOKUP(LD_01[[#This Row],[DOCUMENTO]],_xlfn.SORTBY(ARQUIVOS_RECEBIDOS!$E$2:$F$4998,ARQUIVOS_RECEBIDOS!$F$2:$F$4998,-1),2,)</f>
        <v>R00</v>
      </c>
      <c r="C235" s="6" t="s">
        <v>4315</v>
      </c>
      <c r="D235" s="8" t="s">
        <v>4108</v>
      </c>
      <c r="E235" s="8" t="s">
        <v>4146</v>
      </c>
      <c r="F235" s="6" t="s">
        <v>4152</v>
      </c>
      <c r="G235" s="49" t="s">
        <v>5490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35" s="6" t="str" cm="1">
        <f t="array" ref="I235">_xlfn.TEXTJOIN(", ",TRUE,_xlfn.UNIQUE(_xlfn._xlws.FILTER(ARQUIVOS_RECEBIDOS!$F$2:$F$4998,ARQUIVOS_RECEBIDOS!$E$2:$E$4998=LD_01[[#This Row],[DOCUMENTO]])))</f>
        <v>R00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6" spans="1:12" ht="28.8" x14ac:dyDescent="0.3">
      <c r="A236" s="6" t="s">
        <v>3049</v>
      </c>
      <c r="B236" s="6" t="str">
        <f>VLOOKUP(LD_01[[#This Row],[DOCUMENTO]],_xlfn.SORTBY(ARQUIVOS_RECEBIDOS!$E$2:$F$4998,ARQUIVOS_RECEBIDOS!$F$2:$F$4998,-1),2,)</f>
        <v>R01</v>
      </c>
      <c r="C236" s="6" t="s">
        <v>4315</v>
      </c>
      <c r="D236" s="8" t="s">
        <v>4109</v>
      </c>
      <c r="E236" s="8" t="s">
        <v>4146</v>
      </c>
      <c r="F236" s="6" t="s">
        <v>4152</v>
      </c>
      <c r="G236" s="49" t="s">
        <v>5490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36" s="6" t="str" cm="1">
        <f t="array" ref="I236">_xlfn.TEXTJOIN(", ",TRUE,_xlfn.UNIQUE(_xlfn._xlws.FILTER(ARQUIVOS_RECEBIDOS!$F$2:$F$4998,ARQUIVOS_RECEBIDOS!$E$2:$E$4998=LD_01[[#This Row],[DOCUMENTO]])))</f>
        <v>R01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7" spans="1:12" ht="28.8" x14ac:dyDescent="0.3">
      <c r="A237" s="6" t="s">
        <v>3050</v>
      </c>
      <c r="B237" s="6" t="str">
        <f>VLOOKUP(LD_01[[#This Row],[DOCUMENTO]],_xlfn.SORTBY(ARQUIVOS_RECEBIDOS!$E$2:$F$4998,ARQUIVOS_RECEBIDOS!$F$2:$F$4998,-1),2,)</f>
        <v>R01</v>
      </c>
      <c r="C237" s="6" t="s">
        <v>4315</v>
      </c>
      <c r="D237" s="8" t="s">
        <v>4110</v>
      </c>
      <c r="E237" s="8" t="s">
        <v>4146</v>
      </c>
      <c r="F237" s="6" t="s">
        <v>4152</v>
      </c>
      <c r="G237" s="49" t="s">
        <v>5490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37" s="6" t="str" cm="1">
        <f t="array" ref="I237">_xlfn.TEXTJOIN(", ",TRUE,_xlfn.UNIQUE(_xlfn._xlws.FILTER(ARQUIVOS_RECEBIDOS!$F$2:$F$4998,ARQUIVOS_RECEBIDOS!$E$2:$E$4998=LD_01[[#This Row],[DOCUMENTO]])))</f>
        <v>R01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8" spans="1:12" ht="28.8" x14ac:dyDescent="0.3">
      <c r="A238" s="6" t="s">
        <v>3051</v>
      </c>
      <c r="B238" s="6" t="str">
        <f>VLOOKUP(LD_01[[#This Row],[DOCUMENTO]],_xlfn.SORTBY(ARQUIVOS_RECEBIDOS!$E$2:$F$4998,ARQUIVOS_RECEBIDOS!$F$2:$F$4998,-1),2,)</f>
        <v>R00</v>
      </c>
      <c r="C238" s="6" t="s">
        <v>4315</v>
      </c>
      <c r="D238" s="8" t="s">
        <v>4111</v>
      </c>
      <c r="E238" s="8" t="s">
        <v>4146</v>
      </c>
      <c r="F238" s="6" t="s">
        <v>4152</v>
      </c>
      <c r="G238" s="49" t="s">
        <v>5490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38" s="6" t="str" cm="1">
        <f t="array" ref="I238">_xlfn.TEXTJOIN(", ",TRUE,_xlfn.UNIQUE(_xlfn._xlws.FILTER(ARQUIVOS_RECEBIDOS!$F$2:$F$4998,ARQUIVOS_RECEBIDOS!$E$2:$E$4998=LD_01[[#This Row],[DOCUMENTO]])))</f>
        <v>R00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39" spans="1:12" ht="43.2" x14ac:dyDescent="0.3">
      <c r="A239" s="6" t="s">
        <v>3052</v>
      </c>
      <c r="B239" s="6" t="str">
        <f>VLOOKUP(LD_01[[#This Row],[DOCUMENTO]],_xlfn.SORTBY(ARQUIVOS_RECEBIDOS!$E$2:$F$4998,ARQUIVOS_RECEBIDOS!$F$2:$F$4998,-1),2,)</f>
        <v>R00</v>
      </c>
      <c r="C239" s="6" t="s">
        <v>4315</v>
      </c>
      <c r="D239" s="8" t="s">
        <v>4112</v>
      </c>
      <c r="E239" s="8" t="s">
        <v>4146</v>
      </c>
      <c r="F239" s="6" t="s">
        <v>4152</v>
      </c>
      <c r="G239" s="49" t="s">
        <v>5490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39" s="6" t="str" cm="1">
        <f t="array" ref="I239">_xlfn.TEXTJOIN(", ",TRUE,_xlfn.UNIQUE(_xlfn._xlws.FILTER(ARQUIVOS_RECEBIDOS!$F$2:$F$4998,ARQUIVOS_RECEBIDOS!$E$2:$E$4998=LD_01[[#This Row],[DOCUMENTO]])))</f>
        <v>R00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40" spans="1:12" ht="28.8" x14ac:dyDescent="0.3">
      <c r="A240" s="6" t="s">
        <v>3053</v>
      </c>
      <c r="B240" s="6" t="str">
        <f>VLOOKUP(LD_01[[#This Row],[DOCUMENTO]],_xlfn.SORTBY(ARQUIVOS_RECEBIDOS!$E$2:$F$4998,ARQUIVOS_RECEBIDOS!$F$2:$F$4998,-1),2,)</f>
        <v>R04</v>
      </c>
      <c r="C240" s="6" t="s">
        <v>4315</v>
      </c>
      <c r="D240" s="8" t="s">
        <v>4085</v>
      </c>
      <c r="E240" s="8" t="s">
        <v>4146</v>
      </c>
      <c r="F240" s="6" t="s">
        <v>4152</v>
      </c>
      <c r="G240" s="49" t="s">
        <v>5490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40" s="6" t="str" cm="1">
        <f t="array" ref="I240">_xlfn.TEXTJOIN(", ",TRUE,_xlfn.UNIQUE(_xlfn._xlws.FILTER(ARQUIVOS_RECEBIDOS!$F$2:$F$4998,ARQUIVOS_RECEBIDOS!$E$2:$E$4998=LD_01[[#This Row],[DOCUMENTO]])))</f>
        <v>R04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41" spans="1:12" ht="28.8" x14ac:dyDescent="0.3">
      <c r="A241" s="6" t="s">
        <v>3054</v>
      </c>
      <c r="B241" s="6" t="str">
        <f>VLOOKUP(LD_01[[#This Row],[DOCUMENTO]],_xlfn.SORTBY(ARQUIVOS_RECEBIDOS!$E$2:$F$4998,ARQUIVOS_RECEBIDOS!$F$2:$F$4998,-1),2,)</f>
        <v>R01</v>
      </c>
      <c r="C241" s="6" t="s">
        <v>4315</v>
      </c>
      <c r="D241" s="8" t="s">
        <v>4086</v>
      </c>
      <c r="E241" s="8" t="s">
        <v>4146</v>
      </c>
      <c r="F241" s="6" t="s">
        <v>4152</v>
      </c>
      <c r="G241" s="49" t="s">
        <v>5490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41" s="6" t="str" cm="1">
        <f t="array" ref="I241">_xlfn.TEXTJOIN(", ",TRUE,_xlfn.UNIQUE(_xlfn._xlws.FILTER(ARQUIVOS_RECEBIDOS!$F$2:$F$4998,ARQUIVOS_RECEBIDOS!$E$2:$E$4998=LD_01[[#This Row],[DOCUMENTO]])))</f>
        <v>R01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01\MSV-163MS-510-511\10.DR</v>
      </c>
      <c r="L2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ATERPA\0.TABLET\A373_Projetos_Ano01\MSV-163MS-510-511\10.DR</v>
      </c>
    </row>
    <row r="242" spans="1:12" x14ac:dyDescent="0.3">
      <c r="A242" s="6" t="s">
        <v>3084</v>
      </c>
      <c r="B242" s="6" t="str">
        <f>VLOOKUP(LD_01[[#This Row],[DOCUMENTO]],_xlfn.SORTBY(ARQUIVOS_RECEBIDOS!$E$2:$F$4998,ARQUIVOS_RECEBIDOS!$F$2:$F$4998,-1),2,)</f>
        <v>R03</v>
      </c>
      <c r="C242" s="6" t="s">
        <v>4315</v>
      </c>
      <c r="D242" s="8" t="s">
        <v>4091</v>
      </c>
      <c r="E242" s="8" t="s">
        <v>4148</v>
      </c>
      <c r="F242" s="6" t="s">
        <v>4157</v>
      </c>
      <c r="G242" s="49" t="s">
        <v>5490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42" s="6" t="str" cm="1">
        <f t="array" ref="I242">_xlfn.TEXTJOIN(", ",TRUE,_xlfn.UNIQUE(_xlfn._xlws.FILTER(ARQUIVOS_RECEBIDOS!$F$2:$F$4998,ARQUIVOS_RECEBIDOS!$E$2:$E$4998=LD_01[[#This Row],[DOCUMENTO]])))</f>
        <v>R03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3" spans="1:12" x14ac:dyDescent="0.3">
      <c r="A243" s="6" t="s">
        <v>3085</v>
      </c>
      <c r="B243" s="6" t="str">
        <f>VLOOKUP(LD_01[[#This Row],[DOCUMENTO]],_xlfn.SORTBY(ARQUIVOS_RECEBIDOS!$E$2:$F$4998,ARQUIVOS_RECEBIDOS!$F$2:$F$4998,-1),2,)</f>
        <v>R03</v>
      </c>
      <c r="C243" s="6" t="s">
        <v>4315</v>
      </c>
      <c r="D243" s="8" t="s">
        <v>4091</v>
      </c>
      <c r="E243" s="8" t="s">
        <v>4148</v>
      </c>
      <c r="F243" s="6" t="s">
        <v>4157</v>
      </c>
      <c r="G243" s="49" t="s">
        <v>5490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43" s="6" t="str" cm="1">
        <f t="array" ref="I243">_xlfn.TEXTJOIN(", ",TRUE,_xlfn.UNIQUE(_xlfn._xlws.FILTER(ARQUIVOS_RECEBIDOS!$F$2:$F$4998,ARQUIVOS_RECEBIDOS!$E$2:$E$4998=LD_01[[#This Row],[DOCUMENTO]])))</f>
        <v>R03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4" spans="1:12" x14ac:dyDescent="0.3">
      <c r="A244" s="6" t="s">
        <v>3086</v>
      </c>
      <c r="B244" s="6" t="str">
        <f>VLOOKUP(LD_01[[#This Row],[DOCUMENTO]],_xlfn.SORTBY(ARQUIVOS_RECEBIDOS!$E$2:$F$4998,ARQUIVOS_RECEBIDOS!$F$2:$F$4998,-1),2,)</f>
        <v>R01</v>
      </c>
      <c r="C244" s="6" t="s">
        <v>4315</v>
      </c>
      <c r="D244" s="8" t="s">
        <v>4093</v>
      </c>
      <c r="E244" s="8" t="s">
        <v>4148</v>
      </c>
      <c r="F244" s="6" t="s">
        <v>4157</v>
      </c>
      <c r="G244" s="49" t="s">
        <v>5490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44" s="6" t="str" cm="1">
        <f t="array" ref="I244">_xlfn.TEXTJOIN(", ",TRUE,_xlfn.UNIQUE(_xlfn._xlws.FILTER(ARQUIVOS_RECEBIDOS!$F$2:$F$4998,ARQUIVOS_RECEBIDOS!$E$2:$E$4998=LD_01[[#This Row],[DOCUMENTO]])))</f>
        <v>R01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5" spans="1:12" ht="28.8" x14ac:dyDescent="0.3">
      <c r="A245" s="6" t="s">
        <v>3087</v>
      </c>
      <c r="B245" s="6" t="str">
        <f>VLOOKUP(LD_01[[#This Row],[DOCUMENTO]],_xlfn.SORTBY(ARQUIVOS_RECEBIDOS!$E$2:$F$4998,ARQUIVOS_RECEBIDOS!$F$2:$F$4998,-1),2,)</f>
        <v>R00</v>
      </c>
      <c r="C245" s="6" t="s">
        <v>4315</v>
      </c>
      <c r="D245" s="8" t="s">
        <v>4175</v>
      </c>
      <c r="E245" s="8" t="s">
        <v>4148</v>
      </c>
      <c r="F245" s="6" t="s">
        <v>4157</v>
      </c>
      <c r="G245" s="49" t="s">
        <v>5490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45" s="6" t="str" cm="1">
        <f t="array" ref="I245">_xlfn.TEXTJOIN(", ",TRUE,_xlfn.UNIQUE(_xlfn._xlws.FILTER(ARQUIVOS_RECEBIDOS!$F$2:$F$4998,ARQUIVOS_RECEBIDOS!$E$2:$E$4998=LD_01[[#This Row],[DOCUMENTO]])))</f>
        <v>R00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6" spans="1:12" ht="28.8" x14ac:dyDescent="0.3">
      <c r="A246" s="6" t="s">
        <v>3088</v>
      </c>
      <c r="B246" s="6" t="str">
        <f>VLOOKUP(LD_01[[#This Row],[DOCUMENTO]],_xlfn.SORTBY(ARQUIVOS_RECEBIDOS!$E$2:$F$4998,ARQUIVOS_RECEBIDOS!$F$2:$F$4998,-1),2,)</f>
        <v>R00</v>
      </c>
      <c r="C246" s="6" t="s">
        <v>4315</v>
      </c>
      <c r="D246" s="8" t="s">
        <v>4251</v>
      </c>
      <c r="E246" s="8" t="s">
        <v>4148</v>
      </c>
      <c r="F246" s="6" t="s">
        <v>4157</v>
      </c>
      <c r="G246" s="49" t="s">
        <v>5490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46" s="6" t="str" cm="1">
        <f t="array" ref="I246">_xlfn.TEXTJOIN(", ",TRUE,_xlfn.UNIQUE(_xlfn._xlws.FILTER(ARQUIVOS_RECEBIDOS!$F$2:$F$4998,ARQUIVOS_RECEBIDOS!$E$2:$E$4998=LD_01[[#This Row],[DOCUMENTO]])))</f>
        <v>R00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7" spans="1:12" ht="28.8" x14ac:dyDescent="0.3">
      <c r="A247" s="6" t="s">
        <v>3089</v>
      </c>
      <c r="B247" s="6" t="str">
        <f>VLOOKUP(LD_01[[#This Row],[DOCUMENTO]],_xlfn.SORTBY(ARQUIVOS_RECEBIDOS!$E$2:$F$4998,ARQUIVOS_RECEBIDOS!$F$2:$F$4998,-1),2,)</f>
        <v>R01</v>
      </c>
      <c r="C247" s="6" t="s">
        <v>4315</v>
      </c>
      <c r="D247" s="8" t="s">
        <v>4176</v>
      </c>
      <c r="E247" s="8" t="s">
        <v>4148</v>
      </c>
      <c r="F247" s="6" t="s">
        <v>4157</v>
      </c>
      <c r="G247" s="49" t="s">
        <v>5490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47" s="6" t="str" cm="1">
        <f t="array" ref="I247">_xlfn.TEXTJOIN(", ",TRUE,_xlfn.UNIQUE(_xlfn._xlws.FILTER(ARQUIVOS_RECEBIDOS!$F$2:$F$4998,ARQUIVOS_RECEBIDOS!$E$2:$E$4998=LD_01[[#This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8" spans="1:12" ht="28.8" x14ac:dyDescent="0.3">
      <c r="A248" s="6" t="s">
        <v>3090</v>
      </c>
      <c r="B248" s="6" t="str">
        <f>VLOOKUP(LD_01[[#This Row],[DOCUMENTO]],_xlfn.SORTBY(ARQUIVOS_RECEBIDOS!$E$2:$F$4998,ARQUIVOS_RECEBIDOS!$F$2:$F$4998,-1),2,)</f>
        <v>R00</v>
      </c>
      <c r="C248" s="6" t="s">
        <v>4315</v>
      </c>
      <c r="D248" s="8" t="s">
        <v>4171</v>
      </c>
      <c r="E248" s="8" t="s">
        <v>4148</v>
      </c>
      <c r="F248" s="6" t="s">
        <v>4157</v>
      </c>
      <c r="G248" s="49" t="s">
        <v>5490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48" s="6" t="str" cm="1">
        <f t="array" ref="I248">_xlfn.TEXTJOIN(", ",TRUE,_xlfn.UNIQUE(_xlfn._xlws.FILTER(ARQUIVOS_RECEBIDOS!$F$2:$F$4998,ARQUIVOS_RECEBIDOS!$E$2:$E$4998=LD_01[[#This Row],[DOCUMENTO]])))</f>
        <v>R00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01\MSV-163MS-510-511\12.DV</v>
      </c>
      <c r="L2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ATERPA\0.TABLET\A373_Projetos_Ano01\MSV-163MS-510-511\12.DV</v>
      </c>
    </row>
    <row r="249" spans="1:12" ht="43.2" x14ac:dyDescent="0.3">
      <c r="A249" s="6" t="s">
        <v>3067</v>
      </c>
      <c r="B249" s="6" t="str">
        <f>VLOOKUP(LD_01[[#This Row],[DOCUMENTO]],_xlfn.SORTBY(ARQUIVOS_RECEBIDOS!$E$2:$F$4998,ARQUIVOS_RECEBIDOS!$F$2:$F$4998,-1),2,)</f>
        <v>R01</v>
      </c>
      <c r="C249" s="6" t="s">
        <v>4315</v>
      </c>
      <c r="D249" s="8" t="s">
        <v>4188</v>
      </c>
      <c r="E249" s="8" t="s">
        <v>4342</v>
      </c>
      <c r="F249" s="6" t="s">
        <v>4162</v>
      </c>
      <c r="G249" s="49" t="s">
        <v>5490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49" s="6" t="str" cm="1">
        <f t="array" ref="I249">_xlfn.TEXTJOIN(", ",TRUE,_xlfn.UNIQUE(_xlfn._xlws.FILTER(ARQUIVOS_RECEBIDOS!$F$2:$F$4998,ARQUIVOS_RECEBIDOS!$E$2:$E$4998=LD_01[[#This Row],[DOCUMENTO]])))</f>
        <v>R01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0" spans="1:12" ht="43.2" x14ac:dyDescent="0.3">
      <c r="A250" s="6" t="s">
        <v>3068</v>
      </c>
      <c r="B250" s="6" t="str">
        <f>VLOOKUP(LD_01[[#This Row],[DOCUMENTO]],_xlfn.SORTBY(ARQUIVOS_RECEBIDOS!$E$2:$F$4998,ARQUIVOS_RECEBIDOS!$F$2:$F$4998,-1),2,)</f>
        <v>R01</v>
      </c>
      <c r="C250" s="6" t="s">
        <v>4315</v>
      </c>
      <c r="D250" s="8" t="s">
        <v>4189</v>
      </c>
      <c r="E250" s="8" t="s">
        <v>4342</v>
      </c>
      <c r="F250" s="6" t="s">
        <v>4162</v>
      </c>
      <c r="G250" s="49" t="s">
        <v>5490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50" s="6" t="str" cm="1">
        <f t="array" ref="I250">_xlfn.TEXTJOIN(", ",TRUE,_xlfn.UNIQUE(_xlfn._xlws.FILTER(ARQUIVOS_RECEBIDOS!$F$2:$F$4998,ARQUIVOS_RECEBIDOS!$E$2:$E$4998=LD_01[[#This Row],[DOCUMENTO]])))</f>
        <v>R01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1" spans="1:12" ht="43.2" x14ac:dyDescent="0.3">
      <c r="A251" s="6" t="s">
        <v>3069</v>
      </c>
      <c r="B251" s="6" t="str">
        <f>VLOOKUP(LD_01[[#This Row],[DOCUMENTO]],_xlfn.SORTBY(ARQUIVOS_RECEBIDOS!$E$2:$F$4998,ARQUIVOS_RECEBIDOS!$F$2:$F$4998,-1),2,)</f>
        <v>R03</v>
      </c>
      <c r="C251" s="6" t="s">
        <v>4315</v>
      </c>
      <c r="D251" s="8" t="s">
        <v>4190</v>
      </c>
      <c r="E251" s="8" t="s">
        <v>4342</v>
      </c>
      <c r="F251" s="6" t="s">
        <v>4162</v>
      </c>
      <c r="G251" s="49" t="s">
        <v>5490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51" s="6" t="str" cm="1">
        <f t="array" ref="I251">_xlfn.TEXTJOIN(", ",TRUE,_xlfn.UNIQUE(_xlfn._xlws.FILTER(ARQUIVOS_RECEBIDOS!$F$2:$F$4998,ARQUIVOS_RECEBIDOS!$E$2:$E$4998=LD_01[[#This Row],[DOCUMENTO]])))</f>
        <v>R02, R03</v>
      </c>
      <c r="J251" s="13" cm="1">
        <f t="array" ref="J251">_xlfn.UNIQUE(_xlfn._xlws.FILTER(ARQUIVOS[DATA RECEBIMENTO],(ARQUIVOS[DOCUMENTO]=LD_01[[#This Row],[DOCUMENTO]])*(ARQUIVOS[REVISÃO]=LD_01[[#This Row],[REVISÃO]])))</f>
        <v>45946</v>
      </c>
      <c r="K2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2" spans="1:12" ht="43.2" x14ac:dyDescent="0.3">
      <c r="A252" s="6" t="s">
        <v>3070</v>
      </c>
      <c r="B252" s="6" t="str">
        <f>VLOOKUP(LD_01[[#This Row],[DOCUMENTO]],_xlfn.SORTBY(ARQUIVOS_RECEBIDOS!$E$2:$F$4998,ARQUIVOS_RECEBIDOS!$F$2:$F$4998,-1),2,)</f>
        <v>R03</v>
      </c>
      <c r="C252" s="6" t="s">
        <v>4315</v>
      </c>
      <c r="D252" s="8" t="s">
        <v>4190</v>
      </c>
      <c r="E252" s="8" t="s">
        <v>4342</v>
      </c>
      <c r="F252" s="6" t="s">
        <v>4162</v>
      </c>
      <c r="G252" s="49" t="s">
        <v>5490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52" s="6" t="str" cm="1">
        <f t="array" ref="I252">_xlfn.TEXTJOIN(", ",TRUE,_xlfn.UNIQUE(_xlfn._xlws.FILTER(ARQUIVOS_RECEBIDOS!$F$2:$F$4998,ARQUIVOS_RECEBIDOS!$E$2:$E$4998=LD_01[[#This Row],[DOCUMENTO]])))</f>
        <v>R02, R03</v>
      </c>
      <c r="J252" s="13" cm="1">
        <f t="array" ref="J252">_xlfn.UNIQUE(_xlfn._xlws.FILTER(ARQUIVOS[DATA RECEBIMENTO],(ARQUIVOS[DOCUMENTO]=LD_01[[#This Row],[DOCUMENTO]])*(ARQUIVOS[REVISÃO]=LD_01[[#This Row],[REVISÃO]])))</f>
        <v>45946</v>
      </c>
      <c r="K2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3" spans="1:12" ht="43.2" x14ac:dyDescent="0.3">
      <c r="A253" s="6" t="s">
        <v>3071</v>
      </c>
      <c r="B253" s="6" t="str">
        <f>VLOOKUP(LD_01[[#This Row],[DOCUMENTO]],_xlfn.SORTBY(ARQUIVOS_RECEBIDOS!$E$2:$F$4998,ARQUIVOS_RECEBIDOS!$F$2:$F$4998,-1),2,)</f>
        <v>R02</v>
      </c>
      <c r="C253" s="6" t="s">
        <v>4315</v>
      </c>
      <c r="D253" s="8" t="s">
        <v>4191</v>
      </c>
      <c r="E253" s="8" t="s">
        <v>4342</v>
      </c>
      <c r="F253" s="6" t="s">
        <v>4162</v>
      </c>
      <c r="G253" s="49" t="s">
        <v>5490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53" s="6" t="str" cm="1">
        <f t="array" ref="I253">_xlfn.TEXTJOIN(", ",TRUE,_xlfn.UNIQUE(_xlfn._xlws.FILTER(ARQUIVOS_RECEBIDOS!$F$2:$F$4998,ARQUIVOS_RECEBIDOS!$E$2:$E$4998=LD_01[[#This Row],[DOCUMENTO]])))</f>
        <v>R01, R02</v>
      </c>
      <c r="J253" s="13" cm="1">
        <f t="array" ref="J253">_xlfn.UNIQUE(_xlfn._xlws.FILTER(ARQUIVOS[DATA RECEBIMENTO],(ARQUIVOS[DOCUMENTO]=LD_01[[#This Row],[DOCUMENTO]])*(ARQUIVOS[REVISÃO]=LD_01[[#This Row],[REVISÃO]])))</f>
        <v>45895</v>
      </c>
      <c r="K2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4" spans="1:12" ht="43.2" x14ac:dyDescent="0.3">
      <c r="A254" s="6" t="s">
        <v>3072</v>
      </c>
      <c r="B254" s="6" t="str">
        <f>VLOOKUP(LD_01[[#This Row],[DOCUMENTO]],_xlfn.SORTBY(ARQUIVOS_RECEBIDOS!$E$2:$F$4998,ARQUIVOS_RECEBIDOS!$F$2:$F$4998,-1),2,)</f>
        <v>R03</v>
      </c>
      <c r="C254" s="6" t="s">
        <v>4315</v>
      </c>
      <c r="D254" s="8" t="s">
        <v>4192</v>
      </c>
      <c r="E254" s="8" t="s">
        <v>4342</v>
      </c>
      <c r="F254" s="6" t="s">
        <v>4162</v>
      </c>
      <c r="G254" s="49" t="s">
        <v>5490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54" s="6" t="str" cm="1">
        <f t="array" ref="I254">_xlfn.TEXTJOIN(", ",TRUE,_xlfn.UNIQUE(_xlfn._xlws.FILTER(ARQUIVOS_RECEBIDOS!$F$2:$F$4998,ARQUIVOS_RECEBIDOS!$E$2:$E$4998=LD_01[[#This Row],[DOCUMENTO]])))</f>
        <v>R03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5" spans="1:12" ht="43.2" x14ac:dyDescent="0.3">
      <c r="A255" s="6" t="s">
        <v>3073</v>
      </c>
      <c r="B255" s="6" t="str">
        <f>VLOOKUP(LD_01[[#This Row],[DOCUMENTO]],_xlfn.SORTBY(ARQUIVOS_RECEBIDOS!$E$2:$F$4998,ARQUIVOS_RECEBIDOS!$F$2:$F$4998,-1),2,)</f>
        <v>R02</v>
      </c>
      <c r="C255" s="6" t="s">
        <v>4315</v>
      </c>
      <c r="D255" s="8" t="s">
        <v>4193</v>
      </c>
      <c r="E255" s="8" t="s">
        <v>4342</v>
      </c>
      <c r="F255" s="6" t="s">
        <v>4162</v>
      </c>
      <c r="G255" s="49" t="s">
        <v>5490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55" s="6" t="str" cm="1">
        <f t="array" ref="I255">_xlfn.TEXTJOIN(", ",TRUE,_xlfn.UNIQUE(_xlfn._xlws.FILTER(ARQUIVOS_RECEBIDOS!$F$2:$F$4998,ARQUIVOS_RECEBIDOS!$E$2:$E$4998=LD_01[[#This Row],[DOCUMENTO]])))</f>
        <v>R01, R02</v>
      </c>
      <c r="J255" s="13" cm="1">
        <f t="array" ref="J255">_xlfn.UNIQUE(_xlfn._xlws.FILTER(ARQUIVOS[DATA RECEBIMENTO],(ARQUIVOS[DOCUMENTO]=LD_01[[#This Row],[DOCUMENTO]])*(ARQUIVOS[REVISÃO]=LD_01[[#This Row],[REVISÃO]])))</f>
        <v>45895</v>
      </c>
      <c r="K2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6" spans="1:12" ht="43.2" x14ac:dyDescent="0.3">
      <c r="A256" s="6" t="s">
        <v>3074</v>
      </c>
      <c r="B256" s="6" t="str">
        <f>VLOOKUP(LD_01[[#This Row],[DOCUMENTO]],_xlfn.SORTBY(ARQUIVOS_RECEBIDOS!$E$2:$F$4998,ARQUIVOS_RECEBIDOS!$F$2:$F$4998,-1),2,)</f>
        <v>R03</v>
      </c>
      <c r="C256" s="6" t="s">
        <v>4315</v>
      </c>
      <c r="D256" s="8" t="s">
        <v>4194</v>
      </c>
      <c r="E256" s="8" t="s">
        <v>4342</v>
      </c>
      <c r="F256" s="6" t="s">
        <v>4162</v>
      </c>
      <c r="G256" s="49" t="s">
        <v>5490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56" s="6" t="str" cm="1">
        <f t="array" ref="I256">_xlfn.TEXTJOIN(", ",TRUE,_xlfn.UNIQUE(_xlfn._xlws.FILTER(ARQUIVOS_RECEBIDOS!$F$2:$F$4998,ARQUIVOS_RECEBIDOS!$E$2:$E$4998=LD_01[[#This Row],[DOCUMENTO]])))</f>
        <v>R01, R03</v>
      </c>
      <c r="J256" s="13" cm="1">
        <f t="array" ref="J256">_xlfn.UNIQUE(_xlfn._xlws.FILTER(ARQUIVOS[DATA RECEBIMENTO],(ARQUIVOS[DOCUMENTO]=LD_01[[#This Row],[DOCUMENTO]])*(ARQUIVOS[REVISÃO]=LD_01[[#This Row],[REVISÃO]])))</f>
        <v>45946</v>
      </c>
      <c r="K2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01\MSV-163MS-510-511\14.EL</v>
      </c>
      <c r="L2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ATERPA\0.TABLET\A373_Projetos_Ano01\MSV-163MS-510-511\14.EL</v>
      </c>
    </row>
    <row r="257" spans="1:12" ht="28.8" x14ac:dyDescent="0.3">
      <c r="A257" s="6" t="s">
        <v>3026</v>
      </c>
      <c r="B257" s="6" t="str">
        <f>VLOOKUP(LD_01[[#This Row],[DOCUMENTO]],_xlfn.SORTBY(ARQUIVOS_RECEBIDOS!$E$2:$F$4998,ARQUIVOS_RECEBIDOS!$F$2:$F$4998,-1),2,)</f>
        <v>R05</v>
      </c>
      <c r="C257" s="6" t="s">
        <v>4315</v>
      </c>
      <c r="D257" s="8" t="s">
        <v>4309</v>
      </c>
      <c r="E257" s="8" t="s">
        <v>4145</v>
      </c>
      <c r="F257" s="6" t="s">
        <v>4150</v>
      </c>
      <c r="G257" s="49" t="s">
        <v>5490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57" s="6" t="str" cm="1">
        <f t="array" ref="I257">_xlfn.TEXTJOIN(", ",TRUE,_xlfn.UNIQUE(_xlfn._xlws.FILTER(ARQUIVOS_RECEBIDOS!$F$2:$F$4998,ARQUIVOS_RECEBIDOS!$E$2:$E$4998=LD_01[[#This Row],[DOCUMENTO]])))</f>
        <v>R05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58" spans="1:12" ht="28.8" x14ac:dyDescent="0.3">
      <c r="A258" s="6" t="s">
        <v>3027</v>
      </c>
      <c r="B258" s="6" t="str">
        <f>VLOOKUP(LD_01[[#This Row],[DOCUMENTO]],_xlfn.SORTBY(ARQUIVOS_RECEBIDOS!$E$2:$F$4998,ARQUIVOS_RECEBIDOS!$F$2:$F$4998,-1),2,)</f>
        <v>R05</v>
      </c>
      <c r="C258" s="6" t="s">
        <v>4315</v>
      </c>
      <c r="D258" s="8" t="s">
        <v>4309</v>
      </c>
      <c r="E258" s="8" t="s">
        <v>4145</v>
      </c>
      <c r="F258" s="6" t="s">
        <v>4150</v>
      </c>
      <c r="G258" s="49" t="s">
        <v>5490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58" s="6" t="str" cm="1">
        <f t="array" ref="I258">_xlfn.TEXTJOIN(", ",TRUE,_xlfn.UNIQUE(_xlfn._xlws.FILTER(ARQUIVOS_RECEBIDOS!$F$2:$F$4998,ARQUIVOS_RECEBIDOS!$E$2:$E$4998=LD_01[[#This Row],[DOCUMENTO]])))</f>
        <v>R05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59" spans="1:12" ht="28.8" x14ac:dyDescent="0.3">
      <c r="A259" s="6" t="s">
        <v>3028</v>
      </c>
      <c r="B259" s="6" t="str">
        <f>VLOOKUP(LD_01[[#This Row],[DOCUMENTO]],_xlfn.SORTBY(ARQUIVOS_RECEBIDOS!$E$2:$F$4998,ARQUIVOS_RECEBIDOS!$F$2:$F$4998,-1),2,)</f>
        <v>R07</v>
      </c>
      <c r="C259" s="6" t="s">
        <v>4315</v>
      </c>
      <c r="D259" s="8" t="s">
        <v>4309</v>
      </c>
      <c r="E259" s="8" t="s">
        <v>4145</v>
      </c>
      <c r="F259" s="6" t="s">
        <v>4150</v>
      </c>
      <c r="G259" s="49" t="s">
        <v>5490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59" s="6" t="str" cm="1">
        <f t="array" ref="I259">_xlfn.TEXTJOIN(", ",TRUE,_xlfn.UNIQUE(_xlfn._xlws.FILTER(ARQUIVOS_RECEBIDOS!$F$2:$F$4998,ARQUIVOS_RECEBIDOS!$E$2:$E$4998=LD_01[[#This Row],[DOCUMENTO]])))</f>
        <v>R07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60" spans="1:12" x14ac:dyDescent="0.3">
      <c r="A260" s="6" t="s">
        <v>3029</v>
      </c>
      <c r="B260" s="6" t="str">
        <f>VLOOKUP(LD_01[[#This Row],[DOCUMENTO]],_xlfn.SORTBY(ARQUIVOS_RECEBIDOS!$E$2:$F$4998,ARQUIVOS_RECEBIDOS!$F$2:$F$4998,-1),2,)</f>
        <v>R03</v>
      </c>
      <c r="C260" s="6" t="s">
        <v>4315</v>
      </c>
      <c r="D260" s="8" t="s">
        <v>4198</v>
      </c>
      <c r="E260" s="8" t="s">
        <v>4145</v>
      </c>
      <c r="F260" s="6" t="s">
        <v>4150</v>
      </c>
      <c r="G260" s="49" t="s">
        <v>5490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60" s="6" t="str" cm="1">
        <f t="array" ref="I260">_xlfn.TEXTJOIN(", ",TRUE,_xlfn.UNIQUE(_xlfn._xlws.FILTER(ARQUIVOS_RECEBIDOS!$F$2:$F$4998,ARQUIVOS_RECEBIDOS!$E$2:$E$4998=LD_01[[#This Row],[DOCUMENTO]])))</f>
        <v>R03</v>
      </c>
      <c r="J260" s="13" cm="1">
        <f t="array" ref="J260">_xlfn.UNIQUE(_xlfn._xlws.FILTER(ARQUIVOS[DATA RECEBIMENTO],(ARQUIVOS[DOCUMENTO]=LD_01[[#This Row],[DOCUMENTO]])*(ARQUIVOS[REVISÃO]=LD_01[[#This Row],[REVISÃO]])))</f>
        <v>45838</v>
      </c>
      <c r="K2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61" spans="1:12" x14ac:dyDescent="0.3">
      <c r="A261" s="6" t="s">
        <v>3030</v>
      </c>
      <c r="B261" s="6" t="str">
        <f>VLOOKUP(LD_01[[#This Row],[DOCUMENTO]],_xlfn.SORTBY(ARQUIVOS_RECEBIDOS!$E$2:$F$4998,ARQUIVOS_RECEBIDOS!$F$2:$F$4998,-1),2,)</f>
        <v>R00</v>
      </c>
      <c r="C261" s="6" t="s">
        <v>4315</v>
      </c>
      <c r="D261" s="8" t="s">
        <v>4198</v>
      </c>
      <c r="E261" s="8" t="s">
        <v>4145</v>
      </c>
      <c r="F261" s="6" t="s">
        <v>4150</v>
      </c>
      <c r="G261" s="49" t="s">
        <v>5490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61" s="6" t="str" cm="1">
        <f t="array" ref="I261">_xlfn.TEXTJOIN(", ",TRUE,_xlfn.UNIQUE(_xlfn._xlws.FILTER(ARQUIVOS_RECEBIDOS!$F$2:$F$4998,ARQUIVOS_RECEBIDOS!$E$2:$E$4998=LD_01[[#This Row],[DOCUMENTO]])))</f>
        <v>R00</v>
      </c>
      <c r="J261" s="13" cm="1">
        <f t="array" ref="J261">_xlfn.UNIQUE(_xlfn._xlws.FILTER(ARQUIVOS[DATA RECEBIMENTO],(ARQUIVOS[DOCUMENTO]=LD_01[[#This Row],[DOCUMENTO]])*(ARQUIVOS[REVISÃO]=LD_01[[#This Row],[REVISÃO]])))</f>
        <v>45838</v>
      </c>
      <c r="K2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62" spans="1:12" ht="28.8" x14ac:dyDescent="0.3">
      <c r="A262" s="6" t="s">
        <v>3031</v>
      </c>
      <c r="B262" s="6" t="str">
        <f>VLOOKUP(LD_01[[#This Row],[DOCUMENTO]],_xlfn.SORTBY(ARQUIVOS_RECEBIDOS!$E$2:$F$4998,ARQUIVOS_RECEBIDOS!$F$2:$F$4998,-1),2,)</f>
        <v>R02</v>
      </c>
      <c r="C262" s="6" t="s">
        <v>4315</v>
      </c>
      <c r="D262" s="8" t="s">
        <v>4263</v>
      </c>
      <c r="E262" s="8" t="s">
        <v>4145</v>
      </c>
      <c r="F262" s="6" t="s">
        <v>4150</v>
      </c>
      <c r="G262" s="49" t="s">
        <v>5490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262" s="6" t="str" cm="1">
        <f t="array" ref="I262">_xlfn.TEXTJOIN(", ",TRUE,_xlfn.UNIQUE(_xlfn._xlws.FILTER(ARQUIVOS_RECEBIDOS!$F$2:$F$4998,ARQUIVOS_RECEBIDOS!$E$2:$E$4998=LD_01[[#This Row],[DOCUMENTO]])))</f>
        <v>R02</v>
      </c>
      <c r="J262" s="13" cm="1">
        <f t="array" ref="J262">_xlfn.UNIQUE(_xlfn._xlws.FILTER(ARQUIVOS[DATA RECEBIMENTO],(ARQUIVOS[DOCUMENTO]=LD_01[[#This Row],[DOCUMENTO]])*(ARQUIVOS[REVISÃO]=LD_01[[#This Row],[REVISÃO]])))</f>
        <v>45838</v>
      </c>
      <c r="K2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01\MSV-163MS-510-511\18.GE</v>
      </c>
      <c r="L2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ATERPA\0.TABLET\A373_Projetos_Ano01\MSV-163MS-510-511\18.GE</v>
      </c>
    </row>
    <row r="263" spans="1:12" ht="28.8" x14ac:dyDescent="0.3">
      <c r="A263" s="6" t="s">
        <v>3075</v>
      </c>
      <c r="B263" s="6" t="str">
        <f>VLOOKUP(LD_01[[#This Row],[DOCUMENTO]],_xlfn.SORTBY(ARQUIVOS_RECEBIDOS!$E$2:$F$4998,ARQUIVOS_RECEBIDOS!$F$2:$F$4998,-1),2,)</f>
        <v>R03</v>
      </c>
      <c r="C263" s="6" t="s">
        <v>4315</v>
      </c>
      <c r="D263" s="8" t="s">
        <v>4080</v>
      </c>
      <c r="E263" s="8" t="s">
        <v>4336</v>
      </c>
      <c r="F263" s="6" t="s">
        <v>4155</v>
      </c>
      <c r="G263" s="49" t="s">
        <v>5490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63" s="6" t="str" cm="1">
        <f t="array" ref="I263">_xlfn.TEXTJOIN(", ",TRUE,_xlfn.UNIQUE(_xlfn._xlws.FILTER(ARQUIVOS_RECEBIDOS!$F$2:$F$4998,ARQUIVOS_RECEBIDOS!$E$2:$E$4998=LD_01[[#This Row],[DOCUMENTO]])))</f>
        <v>R03</v>
      </c>
      <c r="J263" s="13" cm="1">
        <f t="array" ref="J263">_xlfn.UNIQUE(_xlfn._xlws.FILTER(ARQUIVOS[DATA RECEBIMENTO],(ARQUIVOS[DOCUMENTO]=LD_01[[#This Row],[DOCUMENTO]])*(ARQUIVOS[REVISÃO]=LD_01[[#This Row],[REVISÃO]])))</f>
        <v>45838</v>
      </c>
      <c r="K2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4" spans="1:12" ht="28.8" x14ac:dyDescent="0.3">
      <c r="A264" s="6" t="s">
        <v>3076</v>
      </c>
      <c r="B264" s="6" t="str">
        <f>VLOOKUP(LD_01[[#This Row],[DOCUMENTO]],_xlfn.SORTBY(ARQUIVOS_RECEBIDOS!$E$2:$F$4998,ARQUIVOS_RECEBIDOS!$F$2:$F$4998,-1),2,)</f>
        <v>R04</v>
      </c>
      <c r="C264" s="6" t="s">
        <v>4315</v>
      </c>
      <c r="D264" s="8" t="s">
        <v>4080</v>
      </c>
      <c r="E264" s="8" t="s">
        <v>4336</v>
      </c>
      <c r="F264" s="6" t="s">
        <v>4155</v>
      </c>
      <c r="G264" s="49" t="s">
        <v>5490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64" s="6" t="str" cm="1">
        <f t="array" ref="I264">_xlfn.TEXTJOIN(", ",TRUE,_xlfn.UNIQUE(_xlfn._xlws.FILTER(ARQUIVOS_RECEBIDOS!$F$2:$F$4998,ARQUIVOS_RECEBIDOS!$E$2:$E$4998=LD_01[[#This Row],[DOCUMENTO]])))</f>
        <v>R04</v>
      </c>
      <c r="J264" s="13" cm="1">
        <f t="array" ref="J264">_xlfn.UNIQUE(_xlfn._xlws.FILTER(ARQUIVOS[DATA RECEBIMENTO],(ARQUIVOS[DOCUMENTO]=LD_01[[#This Row],[DOCUMENTO]])*(ARQUIVOS[REVISÃO]=LD_01[[#This Row],[REVISÃO]])))</f>
        <v>45838</v>
      </c>
      <c r="K2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5" spans="1:12" ht="28.8" x14ac:dyDescent="0.3">
      <c r="A265" s="6" t="s">
        <v>3077</v>
      </c>
      <c r="B265" s="6" t="str">
        <f>VLOOKUP(LD_01[[#This Row],[DOCUMENTO]],_xlfn.SORTBY(ARQUIVOS_RECEBIDOS!$E$2:$F$4998,ARQUIVOS_RECEBIDOS!$F$2:$F$4998,-1),2,)</f>
        <v>R04</v>
      </c>
      <c r="C265" s="6" t="s">
        <v>4315</v>
      </c>
      <c r="D265" s="8" t="s">
        <v>4080</v>
      </c>
      <c r="E265" s="8" t="s">
        <v>4336</v>
      </c>
      <c r="F265" s="6" t="s">
        <v>4155</v>
      </c>
      <c r="G265" s="49" t="s">
        <v>5490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65" s="6" t="str" cm="1">
        <f t="array" ref="I265">_xlfn.TEXTJOIN(", ",TRUE,_xlfn.UNIQUE(_xlfn._xlws.FILTER(ARQUIVOS_RECEBIDOS!$F$2:$F$4998,ARQUIVOS_RECEBIDOS!$E$2:$E$4998=LD_01[[#This Row],[DOCUMENTO]])))</f>
        <v>R04</v>
      </c>
      <c r="J265" s="13" cm="1">
        <f t="array" ref="J265">_xlfn.UNIQUE(_xlfn._xlws.FILTER(ARQUIVOS[DATA RECEBIMENTO],(ARQUIVOS[DOCUMENTO]=LD_01[[#This Row],[DOCUMENTO]])*(ARQUIVOS[REVISÃO]=LD_01[[#This Row],[REVISÃO]])))</f>
        <v>45838</v>
      </c>
      <c r="K2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6" spans="1:12" ht="28.8" x14ac:dyDescent="0.3">
      <c r="A266" s="6" t="s">
        <v>3078</v>
      </c>
      <c r="B266" s="6" t="str">
        <f>VLOOKUP(LD_01[[#This Row],[DOCUMENTO]],_xlfn.SORTBY(ARQUIVOS_RECEBIDOS!$E$2:$F$4998,ARQUIVOS_RECEBIDOS!$F$2:$F$4998,-1),2,)</f>
        <v>R02</v>
      </c>
      <c r="C266" s="6" t="s">
        <v>4315</v>
      </c>
      <c r="D266" s="8" t="s">
        <v>4096</v>
      </c>
      <c r="E266" s="8" t="s">
        <v>4336</v>
      </c>
      <c r="F266" s="6" t="s">
        <v>4155</v>
      </c>
      <c r="G266" s="49" t="s">
        <v>5490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66" s="6" t="str" cm="1">
        <f t="array" ref="I266">_xlfn.TEXTJOIN(", ",TRUE,_xlfn.UNIQUE(_xlfn._xlws.FILTER(ARQUIVOS_RECEBIDOS!$F$2:$F$4998,ARQUIVOS_RECEBIDOS!$E$2:$E$4998=LD_01[[#This Row],[DOCUMENTO]])))</f>
        <v>R02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7" spans="1:12" ht="28.8" x14ac:dyDescent="0.3">
      <c r="A267" s="6" t="s">
        <v>3079</v>
      </c>
      <c r="B267" s="6" t="str">
        <f>VLOOKUP(LD_01[[#This Row],[DOCUMENTO]],_xlfn.SORTBY(ARQUIVOS_RECEBIDOS!$E$2:$F$4998,ARQUIVOS_RECEBIDOS!$F$2:$F$4998,-1),2,)</f>
        <v>R00</v>
      </c>
      <c r="C267" s="6" t="s">
        <v>4315</v>
      </c>
      <c r="D267" s="8" t="s">
        <v>4107</v>
      </c>
      <c r="E267" s="8" t="s">
        <v>4336</v>
      </c>
      <c r="F267" s="6" t="s">
        <v>4155</v>
      </c>
      <c r="G267" s="49" t="s">
        <v>5490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67" s="6" t="str" cm="1">
        <f t="array" ref="I267">_xlfn.TEXTJOIN(", ",TRUE,_xlfn.UNIQUE(_xlfn._xlws.FILTER(ARQUIVOS_RECEBIDOS!$F$2:$F$4998,ARQUIVOS_RECEBIDOS!$E$2:$E$4998=LD_01[[#This Row],[DOCUMENTO]])))</f>
        <v>R00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8" spans="1:12" ht="28.8" x14ac:dyDescent="0.3">
      <c r="A268" s="6" t="s">
        <v>3080</v>
      </c>
      <c r="B268" s="6" t="str">
        <f>VLOOKUP(LD_01[[#This Row],[DOCUMENTO]],_xlfn.SORTBY(ARQUIVOS_RECEBIDOS!$E$2:$F$4998,ARQUIVOS_RECEBIDOS!$F$2:$F$4998,-1),2,)</f>
        <v>R00</v>
      </c>
      <c r="C268" s="6" t="s">
        <v>4315</v>
      </c>
      <c r="D268" s="8" t="s">
        <v>4195</v>
      </c>
      <c r="E268" s="8" t="s">
        <v>4336</v>
      </c>
      <c r="F268" s="6" t="s">
        <v>4155</v>
      </c>
      <c r="G268" s="49" t="s">
        <v>5490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68" s="6" t="str" cm="1">
        <f t="array" ref="I268">_xlfn.TEXTJOIN(", ",TRUE,_xlfn.UNIQUE(_xlfn._xlws.FILTER(ARQUIVOS_RECEBIDOS!$F$2:$F$4998,ARQUIVOS_RECEBIDOS!$E$2:$E$4998=LD_01[[#This Row],[DOCUMENTO]])))</f>
        <v>R00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01\MSV-163MS-510-511\19.GG</v>
      </c>
      <c r="L2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ATERPA\0.TABLET\A373_Projetos_Ano01\MSV-163MS-510-511\19.GG</v>
      </c>
    </row>
    <row r="269" spans="1:12" ht="28.8" x14ac:dyDescent="0.3">
      <c r="A269" s="6" t="s">
        <v>3081</v>
      </c>
      <c r="B269" s="6" t="str">
        <f>VLOOKUP(LD_01[[#This Row],[DOCUMENTO]],_xlfn.SORTBY(ARQUIVOS_RECEBIDOS!$E$2:$F$4998,ARQUIVOS_RECEBIDOS!$F$2:$F$4998,-1),2,)</f>
        <v>R04</v>
      </c>
      <c r="C269" s="6" t="s">
        <v>4315</v>
      </c>
      <c r="D269" s="8" t="s">
        <v>4174</v>
      </c>
      <c r="E269" s="8" t="s">
        <v>4337</v>
      </c>
      <c r="F269" s="6" t="s">
        <v>4156</v>
      </c>
      <c r="G269" s="49" t="s">
        <v>5490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69" s="6" t="str" cm="1">
        <f t="array" ref="I269">_xlfn.TEXTJOIN(", ",TRUE,_xlfn.UNIQUE(_xlfn._xlws.FILTER(ARQUIVOS_RECEBIDOS!$F$2:$F$4998,ARQUIVOS_RECEBIDOS!$E$2:$E$4998=LD_01[[#This Row],[DOCUMENTO]])))</f>
        <v>R04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01\MSV-163MS-510-511\23.IN</v>
      </c>
      <c r="L2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ATERPA\0.TABLET\A373_Projetos_Ano01\MSV-163MS-510-511\23.IN</v>
      </c>
    </row>
    <row r="270" spans="1:12" ht="28.8" x14ac:dyDescent="0.3">
      <c r="A270" s="6" t="s">
        <v>3082</v>
      </c>
      <c r="B270" s="6" t="str">
        <f>VLOOKUP(LD_01[[#This Row],[DOCUMENTO]],_xlfn.SORTBY(ARQUIVOS_RECEBIDOS!$E$2:$F$4998,ARQUIVOS_RECEBIDOS!$F$2:$F$4998,-1),2,)</f>
        <v>R03</v>
      </c>
      <c r="C270" s="6" t="s">
        <v>4315</v>
      </c>
      <c r="D270" s="8" t="s">
        <v>4174</v>
      </c>
      <c r="E270" s="8" t="s">
        <v>4337</v>
      </c>
      <c r="F270" s="6" t="s">
        <v>4156</v>
      </c>
      <c r="G270" s="49" t="s">
        <v>5490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0" s="6" t="str" cm="1">
        <f t="array" ref="I270">_xlfn.TEXTJOIN(", ",TRUE,_xlfn.UNIQUE(_xlfn._xlws.FILTER(ARQUIVOS_RECEBIDOS!$F$2:$F$4998,ARQUIVOS_RECEBIDOS!$E$2:$E$4998=LD_01[[#This Row],[DOCUMENTO]])))</f>
        <v>R03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01\MSV-163MS-510-511\23.IN</v>
      </c>
      <c r="L2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ATERPA\0.TABLET\A373_Projetos_Ano01\MSV-163MS-510-511\23.IN</v>
      </c>
    </row>
    <row r="271" spans="1:12" ht="28.8" x14ac:dyDescent="0.3">
      <c r="A271" s="6" t="s">
        <v>3083</v>
      </c>
      <c r="B271" s="6" t="str">
        <f>VLOOKUP(LD_01[[#This Row],[DOCUMENTO]],_xlfn.SORTBY(ARQUIVOS_RECEBIDOS!$E$2:$F$4998,ARQUIVOS_RECEBIDOS!$F$2:$F$4998,-1),2,)</f>
        <v>R00</v>
      </c>
      <c r="C271" s="6" t="s">
        <v>4315</v>
      </c>
      <c r="D271" s="8" t="s">
        <v>4170</v>
      </c>
      <c r="E271" s="8" t="s">
        <v>4337</v>
      </c>
      <c r="F271" s="6" t="s">
        <v>4156</v>
      </c>
      <c r="G271" s="49" t="s">
        <v>5490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271" s="6" t="str" cm="1">
        <f t="array" ref="I271">_xlfn.TEXTJOIN(", ",TRUE,_xlfn.UNIQUE(_xlfn._xlws.FILTER(ARQUIVOS_RECEBIDOS!$F$2:$F$4998,ARQUIVOS_RECEBIDOS!$E$2:$E$4998=LD_01[[#This Row],[DOCUMENTO]])))</f>
        <v>R00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01\MSV-163MS-510-511\23.IN</v>
      </c>
      <c r="L2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ATERPA\0.TABLET\A373_Projetos_Ano01\MSV-163MS-510-511\23.IN</v>
      </c>
    </row>
    <row r="272" spans="1:12" ht="28.8" x14ac:dyDescent="0.3">
      <c r="A272" s="6" t="s">
        <v>3091</v>
      </c>
      <c r="B272" s="6" t="str">
        <f>VLOOKUP(LD_01[[#This Row],[DOCUMENTO]],_xlfn.SORTBY(ARQUIVOS_RECEBIDOS!$E$2:$F$4998,ARQUIVOS_RECEBIDOS!$F$2:$F$4998,-1),2,)</f>
        <v>R04</v>
      </c>
      <c r="C272" s="6" t="s">
        <v>4315</v>
      </c>
      <c r="D272" s="8" t="s">
        <v>4172</v>
      </c>
      <c r="E272" s="8" t="s">
        <v>4338</v>
      </c>
      <c r="F272" s="6" t="s">
        <v>4158</v>
      </c>
      <c r="G272" s="49" t="s">
        <v>5490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2" s="6" t="str" cm="1">
        <f t="array" ref="I272">_xlfn.TEXTJOIN(", ",TRUE,_xlfn.UNIQUE(_xlfn._xlws.FILTER(ARQUIVOS_RECEBIDOS!$F$2:$F$4998,ARQUIVOS_RECEBIDOS!$E$2:$E$4998=LD_01[[#This Row],[DOCUMENTO]])))</f>
        <v>R04</v>
      </c>
      <c r="J272" s="13" cm="1">
        <f t="array" ref="J272">_xlfn.UNIQUE(_xlfn._xlws.FILTER(ARQUIVOS[DATA RECEBIMENTO],(ARQUIVOS[DOCUMENTO]=LD_01[[#This Row],[DOCUMENTO]])*(ARQUIVOS[REVISÃO]=LD_01[[#This Row],[REVISÃO]])))</f>
        <v>45838</v>
      </c>
      <c r="K2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01\MSV-163MS-510-511\27.PA</v>
      </c>
      <c r="L2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ATERPA\0.TABLET\A373_Projetos_Ano01\MSV-163MS-510-511\27.PA</v>
      </c>
    </row>
    <row r="273" spans="1:12" ht="28.8" x14ac:dyDescent="0.3">
      <c r="A273" s="6" t="s">
        <v>3092</v>
      </c>
      <c r="B273" s="6" t="str">
        <f>VLOOKUP(LD_01[[#This Row],[DOCUMENTO]],_xlfn.SORTBY(ARQUIVOS_RECEBIDOS!$E$2:$F$4998,ARQUIVOS_RECEBIDOS!$F$2:$F$4998,-1),2,)</f>
        <v>R04</v>
      </c>
      <c r="C273" s="6" t="s">
        <v>4315</v>
      </c>
      <c r="D273" s="8" t="s">
        <v>4172</v>
      </c>
      <c r="E273" s="8" t="s">
        <v>4338</v>
      </c>
      <c r="F273" s="6" t="s">
        <v>4158</v>
      </c>
      <c r="G273" s="49" t="s">
        <v>5490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3" s="6" t="str" cm="1">
        <f t="array" ref="I273">_xlfn.TEXTJOIN(", ",TRUE,_xlfn.UNIQUE(_xlfn._xlws.FILTER(ARQUIVOS_RECEBIDOS!$F$2:$F$4998,ARQUIVOS_RECEBIDOS!$E$2:$E$4998=LD_01[[#This Row],[DOCUMENTO]])))</f>
        <v>R04</v>
      </c>
      <c r="J273" s="13" cm="1">
        <f t="array" ref="J273">_xlfn.UNIQUE(_xlfn._xlws.FILTER(ARQUIVOS[DATA RECEBIMENTO],(ARQUIVOS[DOCUMENTO]=LD_01[[#This Row],[DOCUMENTO]])*(ARQUIVOS[REVISÃO]=LD_01[[#This Row],[REVISÃO]])))</f>
        <v>45838</v>
      </c>
      <c r="K2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01\MSV-163MS-510-511\27.PA</v>
      </c>
      <c r="L2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ATERPA\0.TABLET\A373_Projetos_Ano01\MSV-163MS-510-511\27.PA</v>
      </c>
    </row>
    <row r="274" spans="1:12" ht="28.8" x14ac:dyDescent="0.3">
      <c r="A274" s="6" t="s">
        <v>3093</v>
      </c>
      <c r="B274" s="6" t="str">
        <f>VLOOKUP(LD_01[[#This Row],[DOCUMENTO]],_xlfn.SORTBY(ARQUIVOS_RECEBIDOS!$E$2:$F$4998,ARQUIVOS_RECEBIDOS!$F$2:$F$4998,-1),2,)</f>
        <v>R00</v>
      </c>
      <c r="C274" s="6" t="s">
        <v>4315</v>
      </c>
      <c r="D274" s="8" t="s">
        <v>4173</v>
      </c>
      <c r="E274" s="8" t="s">
        <v>4338</v>
      </c>
      <c r="F274" s="6" t="s">
        <v>4158</v>
      </c>
      <c r="G274" s="49" t="s">
        <v>5490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74" s="6" t="str" cm="1">
        <f t="array" ref="I274">_xlfn.TEXTJOIN(", ",TRUE,_xlfn.UNIQUE(_xlfn._xlws.FILTER(ARQUIVOS_RECEBIDOS!$F$2:$F$4998,ARQUIVOS_RECEBIDOS!$E$2:$E$4998=LD_01[[#This Row],[DOCUMENTO]])))</f>
        <v>R00</v>
      </c>
      <c r="J274" s="13" cm="1">
        <f t="array" ref="J274">_xlfn.UNIQUE(_xlfn._xlws.FILTER(ARQUIVOS[DATA RECEBIMENTO],(ARQUIVOS[DOCUMENTO]=LD_01[[#This Row],[DOCUMENTO]])*(ARQUIVOS[REVISÃO]=LD_01[[#This Row],[REVISÃO]])))</f>
        <v>45838</v>
      </c>
      <c r="K2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01\MSV-163MS-510-511\27.PA</v>
      </c>
      <c r="L2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ATERPA\0.TABLET\A373_Projetos_Ano01\MSV-163MS-510-511\27.PA</v>
      </c>
    </row>
    <row r="275" spans="1:12" x14ac:dyDescent="0.3">
      <c r="A275" s="6" t="s">
        <v>3060</v>
      </c>
      <c r="B275" s="6" t="str">
        <f>VLOOKUP(LD_01[[#This Row],[DOCUMENTO]],_xlfn.SORTBY(ARQUIVOS_RECEBIDOS!$E$2:$F$4998,ARQUIVOS_RECEBIDOS!$F$2:$F$4998,-1),2,)</f>
        <v>R03</v>
      </c>
      <c r="C275" s="6" t="s">
        <v>4315</v>
      </c>
      <c r="D275" s="8" t="s">
        <v>4091</v>
      </c>
      <c r="E275" s="8" t="s">
        <v>4147</v>
      </c>
      <c r="F275" s="6" t="s">
        <v>4154</v>
      </c>
      <c r="G275" s="49" t="s">
        <v>5490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75" s="6" t="str" cm="1">
        <f t="array" ref="I275">_xlfn.TEXTJOIN(", ",TRUE,_xlfn.UNIQUE(_xlfn._xlws.FILTER(ARQUIVOS_RECEBIDOS!$F$2:$F$4998,ARQUIVOS_RECEBIDOS!$E$2:$E$4998=LD_01[[#This Row],[DOCUMENTO]])))</f>
        <v>R02, R03</v>
      </c>
      <c r="J275" s="13" cm="1">
        <f t="array" ref="J275">_xlfn.UNIQUE(_xlfn._xlws.FILTER(ARQUIVOS[DATA RECEBIMENTO],(ARQUIVOS[DOCUMENTO]=LD_01[[#This Row],[DOCUMENTO]])*(ARQUIVOS[REVISÃO]=LD_01[[#This Row],[REVISÃO]])))</f>
        <v>45895</v>
      </c>
      <c r="K2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76" spans="1:12" x14ac:dyDescent="0.3">
      <c r="A276" s="6" t="s">
        <v>3061</v>
      </c>
      <c r="B276" s="6" t="str">
        <f>VLOOKUP(LD_01[[#This Row],[DOCUMENTO]],_xlfn.SORTBY(ARQUIVOS_RECEBIDOS!$E$2:$F$4998,ARQUIVOS_RECEBIDOS!$F$2:$F$4998,-1),2,)</f>
        <v>R03</v>
      </c>
      <c r="C276" s="6" t="s">
        <v>4315</v>
      </c>
      <c r="D276" s="8" t="s">
        <v>4091</v>
      </c>
      <c r="E276" s="8" t="s">
        <v>4147</v>
      </c>
      <c r="F276" s="6" t="s">
        <v>4154</v>
      </c>
      <c r="G276" s="49" t="s">
        <v>5490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76" s="6" t="str" cm="1">
        <f t="array" ref="I276">_xlfn.TEXTJOIN(", ",TRUE,_xlfn.UNIQUE(_xlfn._xlws.FILTER(ARQUIVOS_RECEBIDOS!$F$2:$F$4998,ARQUIVOS_RECEBIDOS!$E$2:$E$4998=LD_01[[#This Row],[DOCUMENTO]])))</f>
        <v>R02, R03</v>
      </c>
      <c r="J276" s="13" cm="1">
        <f t="array" ref="J276">_xlfn.UNIQUE(_xlfn._xlws.FILTER(ARQUIVOS[DATA RECEBIMENTO],(ARQUIVOS[DOCUMENTO]=LD_01[[#This Row],[DOCUMENTO]])*(ARQUIVOS[REVISÃO]=LD_01[[#This Row],[REVISÃO]])))</f>
        <v>45895</v>
      </c>
      <c r="K2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77" spans="1:12" x14ac:dyDescent="0.3">
      <c r="A277" s="6" t="s">
        <v>3062</v>
      </c>
      <c r="B277" s="6" t="str">
        <f>VLOOKUP(LD_01[[#This Row],[DOCUMENTO]],_xlfn.SORTBY(ARQUIVOS_RECEBIDOS!$E$2:$F$4998,ARQUIVOS_RECEBIDOS!$F$2:$F$4998,-1),2,)</f>
        <v>R03</v>
      </c>
      <c r="C277" s="6" t="s">
        <v>4315</v>
      </c>
      <c r="D277" s="8" t="s">
        <v>4091</v>
      </c>
      <c r="E277" s="8" t="s">
        <v>4147</v>
      </c>
      <c r="F277" s="6" t="s">
        <v>4154</v>
      </c>
      <c r="G277" s="49" t="s">
        <v>5490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77" s="6" t="str" cm="1">
        <f t="array" ref="I277">_xlfn.TEXTJOIN(", ",TRUE,_xlfn.UNIQUE(_xlfn._xlws.FILTER(ARQUIVOS_RECEBIDOS!$F$2:$F$4998,ARQUIVOS_RECEBIDOS!$E$2:$E$4998=LD_01[[#This Row],[DOCUMENTO]])))</f>
        <v>R02, R03</v>
      </c>
      <c r="J277" s="13" cm="1">
        <f t="array" ref="J277">_xlfn.UNIQUE(_xlfn._xlws.FILTER(ARQUIVOS[DATA RECEBIMENTO],(ARQUIVOS[DOCUMENTO]=LD_01[[#This Row],[DOCUMENTO]])*(ARQUIVOS[REVISÃO]=LD_01[[#This Row],[REVISÃO]])))</f>
        <v>45895</v>
      </c>
      <c r="K2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78" spans="1:12" x14ac:dyDescent="0.3">
      <c r="A278" s="6" t="s">
        <v>3063</v>
      </c>
      <c r="B278" s="6" t="str">
        <f>VLOOKUP(LD_01[[#This Row],[DOCUMENTO]],_xlfn.SORTBY(ARQUIVOS_RECEBIDOS!$E$2:$F$4998,ARQUIVOS_RECEBIDOS!$F$2:$F$4998,-1),2,)</f>
        <v>R06</v>
      </c>
      <c r="C278" s="6" t="s">
        <v>4315</v>
      </c>
      <c r="D278" s="8" t="s">
        <v>4113</v>
      </c>
      <c r="E278" s="8" t="s">
        <v>4147</v>
      </c>
      <c r="F278" s="6" t="s">
        <v>4154</v>
      </c>
      <c r="G278" s="49" t="s">
        <v>5490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78" s="6" t="str" cm="1">
        <f t="array" ref="I278">_xlfn.TEXTJOIN(", ",TRUE,_xlfn.UNIQUE(_xlfn._xlws.FILTER(ARQUIVOS_RECEBIDOS!$F$2:$F$4998,ARQUIVOS_RECEBIDOS!$E$2:$E$4998=LD_01[[#This Row],[DOCUMENTO]])))</f>
        <v>R04, R06</v>
      </c>
      <c r="J278" s="13" cm="1">
        <f t="array" ref="J278">_xlfn.UNIQUE(_xlfn._xlws.FILTER(ARQUIVOS[DATA RECEBIMENTO],(ARQUIVOS[DOCUMENTO]=LD_01[[#This Row],[DOCUMENTO]])*(ARQUIVOS[REVISÃO]=LD_01[[#This Row],[REVISÃO]])))</f>
        <v>45895</v>
      </c>
      <c r="K2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79" spans="1:12" x14ac:dyDescent="0.3">
      <c r="A279" s="6" t="s">
        <v>3064</v>
      </c>
      <c r="B279" s="6" t="str">
        <f>VLOOKUP(LD_01[[#This Row],[DOCUMENTO]],_xlfn.SORTBY(ARQUIVOS_RECEBIDOS!$E$2:$F$4998,ARQUIVOS_RECEBIDOS!$F$2:$F$4998,-1),2,)</f>
        <v>R05</v>
      </c>
      <c r="C279" s="6" t="s">
        <v>4315</v>
      </c>
      <c r="D279" s="8" t="s">
        <v>4093</v>
      </c>
      <c r="E279" s="8" t="s">
        <v>4147</v>
      </c>
      <c r="F279" s="6" t="s">
        <v>4154</v>
      </c>
      <c r="G279" s="49" t="s">
        <v>5490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79" s="6" t="str" cm="1">
        <f t="array" ref="I279">_xlfn.TEXTJOIN(", ",TRUE,_xlfn.UNIQUE(_xlfn._xlws.FILTER(ARQUIVOS_RECEBIDOS!$F$2:$F$4998,ARQUIVOS_RECEBIDOS!$E$2:$E$4998=LD_01[[#This Row],[DOCUMENTO]])))</f>
        <v>R04, R05</v>
      </c>
      <c r="J279" s="13" cm="1">
        <f t="array" ref="J279">_xlfn.UNIQUE(_xlfn._xlws.FILTER(ARQUIVOS[DATA RECEBIMENTO],(ARQUIVOS[DOCUMENTO]=LD_01[[#This Row],[DOCUMENTO]])*(ARQUIVOS[REVISÃO]=LD_01[[#This Row],[REVISÃO]])))</f>
        <v>45895</v>
      </c>
      <c r="K2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80" spans="1:12" x14ac:dyDescent="0.3">
      <c r="A280" s="6" t="s">
        <v>3065</v>
      </c>
      <c r="B280" s="6" t="str">
        <f>VLOOKUP(LD_01[[#This Row],[DOCUMENTO]],_xlfn.SORTBY(ARQUIVOS_RECEBIDOS!$E$2:$F$4998,ARQUIVOS_RECEBIDOS!$F$2:$F$4998,-1),2,)</f>
        <v>R04</v>
      </c>
      <c r="C280" s="6" t="s">
        <v>4315</v>
      </c>
      <c r="D280" s="8" t="s">
        <v>4094</v>
      </c>
      <c r="E280" s="8" t="s">
        <v>4147</v>
      </c>
      <c r="F280" s="6" t="s">
        <v>4154</v>
      </c>
      <c r="G280" s="49" t="s">
        <v>5490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80" s="6" t="str" cm="1">
        <f t="array" ref="I280">_xlfn.TEXTJOIN(", ",TRUE,_xlfn.UNIQUE(_xlfn._xlws.FILTER(ARQUIVOS_RECEBIDOS!$F$2:$F$4998,ARQUIVOS_RECEBIDOS!$E$2:$E$4998=LD_01[[#This Row],[DOCUMENTO]])))</f>
        <v>R04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81" spans="1:12" x14ac:dyDescent="0.3">
      <c r="A281" s="6" t="s">
        <v>3066</v>
      </c>
      <c r="B281" s="6" t="str">
        <f>VLOOKUP(LD_01[[#This Row],[DOCUMENTO]],_xlfn.SORTBY(ARQUIVOS_RECEBIDOS!$E$2:$F$4998,ARQUIVOS_RECEBIDOS!$F$2:$F$4998,-1),2,)</f>
        <v>R05</v>
      </c>
      <c r="C281" s="6" t="s">
        <v>4315</v>
      </c>
      <c r="D281" s="8" t="s">
        <v>4095</v>
      </c>
      <c r="E281" s="8" t="s">
        <v>4147</v>
      </c>
      <c r="F281" s="6" t="s">
        <v>4154</v>
      </c>
      <c r="G281" s="49" t="s">
        <v>5490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81" s="6" t="str" cm="1">
        <f t="array" ref="I281">_xlfn.TEXTJOIN(", ",TRUE,_xlfn.UNIQUE(_xlfn._xlws.FILTER(ARQUIVOS_RECEBIDOS!$F$2:$F$4998,ARQUIVOS_RECEBIDOS!$E$2:$E$4998=LD_01[[#This Row],[DOCUMENTO]])))</f>
        <v>R04, R05</v>
      </c>
      <c r="J281" s="13" cm="1">
        <f t="array" ref="J281">_xlfn.UNIQUE(_xlfn._xlws.FILTER(ARQUIVOS[DATA RECEBIMENTO],(ARQUIVOS[DOCUMENTO]=LD_01[[#This Row],[DOCUMENTO]])*(ARQUIVOS[REVISÃO]=LD_01[[#This Row],[REVISÃO]])))</f>
        <v>45946</v>
      </c>
      <c r="K2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01\MSV-163MS-510-511\28.PV</v>
      </c>
      <c r="L2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ATERPA\0.TABLET\A373_Projetos_Ano01\MSV-163MS-510-511\28.PV</v>
      </c>
    </row>
    <row r="282" spans="1:12" x14ac:dyDescent="0.3">
      <c r="A282" s="6" t="s">
        <v>3055</v>
      </c>
      <c r="B282" s="6" t="str">
        <f>VLOOKUP(LD_01[[#This Row],[DOCUMENTO]],_xlfn.SORTBY(ARQUIVOS_RECEBIDOS!$E$2:$F$4998,ARQUIVOS_RECEBIDOS!$F$2:$F$4998,-1),2,)</f>
        <v>R05</v>
      </c>
      <c r="C282" s="6" t="s">
        <v>4315</v>
      </c>
      <c r="D282" s="8" t="s">
        <v>4087</v>
      </c>
      <c r="E282" s="8" t="s">
        <v>4335</v>
      </c>
      <c r="F282" s="6" t="s">
        <v>4153</v>
      </c>
      <c r="G282" s="49" t="s">
        <v>5490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82" s="6" t="str" cm="1">
        <f t="array" ref="I282">_xlfn.TEXTJOIN(", ",TRUE,_xlfn.UNIQUE(_xlfn._xlws.FILTER(ARQUIVOS_RECEBIDOS!$F$2:$F$4998,ARQUIVOS_RECEBIDOS!$E$2:$E$4998=LD_01[[#This Row],[DOCUMENTO]])))</f>
        <v>R04, R05</v>
      </c>
      <c r="J282" s="13" cm="1">
        <f t="array" ref="J282">_xlfn.UNIQUE(_xlfn._xlws.FILTER(ARQUIVOS[DATA RECEBIMENTO],(ARQUIVOS[DOCUMENTO]=LD_01[[#This Row],[DOCUMENTO]])*(ARQUIVOS[REVISÃO]=LD_01[[#This Row],[REVISÃO]])))</f>
        <v>45895</v>
      </c>
      <c r="K2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3" spans="1:12" x14ac:dyDescent="0.3">
      <c r="A283" s="6" t="s">
        <v>3056</v>
      </c>
      <c r="B283" s="6" t="str">
        <f>VLOOKUP(LD_01[[#This Row],[DOCUMENTO]],_xlfn.SORTBY(ARQUIVOS_RECEBIDOS!$E$2:$F$4998,ARQUIVOS_RECEBIDOS!$F$2:$F$4998,-1),2,)</f>
        <v>R04</v>
      </c>
      <c r="C283" s="6" t="s">
        <v>4315</v>
      </c>
      <c r="D283" s="8" t="s">
        <v>4087</v>
      </c>
      <c r="E283" s="8" t="s">
        <v>4335</v>
      </c>
      <c r="F283" s="6" t="s">
        <v>4153</v>
      </c>
      <c r="G283" s="49" t="s">
        <v>5490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83" s="6" t="str" cm="1">
        <f t="array" ref="I283">_xlfn.TEXTJOIN(", ",TRUE,_xlfn.UNIQUE(_xlfn._xlws.FILTER(ARQUIVOS_RECEBIDOS!$F$2:$F$4998,ARQUIVOS_RECEBIDOS!$E$2:$E$4998=LD_01[[#This Row],[DOCUMENTO]])))</f>
        <v>R04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4" spans="1:12" x14ac:dyDescent="0.3">
      <c r="A284" s="6" t="s">
        <v>3057</v>
      </c>
      <c r="B284" s="6" t="str">
        <f>VLOOKUP(LD_01[[#This Row],[DOCUMENTO]],_xlfn.SORTBY(ARQUIVOS_RECEBIDOS!$E$2:$F$4998,ARQUIVOS_RECEBIDOS!$F$2:$F$4998,-1),2,)</f>
        <v>R01</v>
      </c>
      <c r="C284" s="6" t="s">
        <v>4315</v>
      </c>
      <c r="D284" s="8" t="s">
        <v>4088</v>
      </c>
      <c r="E284" s="8" t="s">
        <v>4335</v>
      </c>
      <c r="F284" s="6" t="s">
        <v>4153</v>
      </c>
      <c r="G284" s="49" t="s">
        <v>5490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84" s="6" t="str" cm="1">
        <f t="array" ref="I284">_xlfn.TEXTJOIN(", ",TRUE,_xlfn.UNIQUE(_xlfn._xlws.FILTER(ARQUIVOS_RECEBIDOS!$F$2:$F$4998,ARQUIVOS_RECEBIDOS!$E$2:$E$4998=LD_01[[#This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5" spans="1:12" x14ac:dyDescent="0.3">
      <c r="A285" s="6" t="s">
        <v>3058</v>
      </c>
      <c r="B285" s="6" t="str">
        <f>VLOOKUP(LD_01[[#This Row],[DOCUMENTO]],_xlfn.SORTBY(ARQUIVOS_RECEBIDOS!$E$2:$F$4998,ARQUIVOS_RECEBIDOS!$F$2:$F$4998,-1),2,)</f>
        <v>R02</v>
      </c>
      <c r="C285" s="6" t="s">
        <v>4315</v>
      </c>
      <c r="D285" s="8" t="s">
        <v>4089</v>
      </c>
      <c r="E285" s="8" t="s">
        <v>4335</v>
      </c>
      <c r="F285" s="6" t="s">
        <v>4153</v>
      </c>
      <c r="G285" s="49" t="s">
        <v>5490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85" s="6" t="str" cm="1">
        <f t="array" ref="I285">_xlfn.TEXTJOIN(", ",TRUE,_xlfn.UNIQUE(_xlfn._xlws.FILTER(ARQUIVOS_RECEBIDOS!$F$2:$F$4998,ARQUIVOS_RECEBIDOS!$E$2:$E$4998=LD_01[[#This Row],[DOCUMENTO]])))</f>
        <v>R02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6" spans="1:12" x14ac:dyDescent="0.3">
      <c r="A286" s="6" t="s">
        <v>3059</v>
      </c>
      <c r="B286" s="6" t="str">
        <f>VLOOKUP(LD_01[[#This Row],[DOCUMENTO]],_xlfn.SORTBY(ARQUIVOS_RECEBIDOS!$E$2:$F$4998,ARQUIVOS_RECEBIDOS!$F$2:$F$4998,-1),2,)</f>
        <v>R00</v>
      </c>
      <c r="C286" s="6" t="s">
        <v>4315</v>
      </c>
      <c r="D286" s="8" t="s">
        <v>4090</v>
      </c>
      <c r="E286" s="8" t="s">
        <v>4335</v>
      </c>
      <c r="F286" s="6" t="s">
        <v>4153</v>
      </c>
      <c r="G286" s="49" t="s">
        <v>5490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86" s="6" t="str" cm="1">
        <f t="array" ref="I286">_xlfn.TEXTJOIN(", ",TRUE,_xlfn.UNIQUE(_xlfn._xlws.FILTER(ARQUIVOS_RECEBIDOS!$F$2:$F$4998,ARQUIVOS_RECEBIDOS!$E$2:$E$4998=LD_01[[#This Row],[DOCUMENTO]])))</f>
        <v>R00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7" spans="1:12" ht="28.8" x14ac:dyDescent="0.3">
      <c r="A287" s="6" t="s">
        <v>4065</v>
      </c>
      <c r="B287" s="6" t="str">
        <f>VLOOKUP(LD_01[[#This Row],[DOCUMENTO]],_xlfn.SORTBY(ARQUIVOS_RECEBIDOS!$E$2:$F$4998,ARQUIVOS_RECEBIDOS!$F$2:$F$4998,-1),2,)</f>
        <v>R00</v>
      </c>
      <c r="C287" s="6" t="s">
        <v>4315</v>
      </c>
      <c r="D287" s="8" t="s">
        <v>4249</v>
      </c>
      <c r="E287" s="8" t="s">
        <v>4335</v>
      </c>
      <c r="F287" s="6" t="s">
        <v>4153</v>
      </c>
      <c r="G287" s="49" t="s">
        <v>5490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87" s="6" t="str" cm="1">
        <f t="array" ref="I287">_xlfn.TEXTJOIN(", ",TRUE,_xlfn.UNIQUE(_xlfn._xlws.FILTER(ARQUIVOS_RECEBIDOS!$F$2:$F$4998,ARQUIVOS_RECEBIDOS!$E$2:$E$4998=LD_01[[#This Row],[DOCUMENTO]])))</f>
        <v>R00</v>
      </c>
      <c r="J287" s="13" cm="1">
        <f t="array" ref="J287">_xlfn.UNIQUE(_xlfn._xlws.FILTER(ARQUIVOS[DATA RECEBIMENTO],(ARQUIVOS[DOCUMENTO]=LD_01[[#This Row],[DOCUMENTO]])*(ARQUIVOS[REVISÃO]=LD_01[[#This Row],[REVISÃO]])))</f>
        <v>45895</v>
      </c>
      <c r="K2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01\MSV-163MS-510-511\31.SI</v>
      </c>
      <c r="L2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ATERPA\0.TABLET\A373_Projetos_Ano01\MSV-163MS-510-511\31.SI</v>
      </c>
    </row>
    <row r="288" spans="1:12" ht="28.8" x14ac:dyDescent="0.3">
      <c r="A288" s="6" t="s">
        <v>3032</v>
      </c>
      <c r="B288" s="6" t="str">
        <f>VLOOKUP(LD_01[[#This Row],[DOCUMENTO]],_xlfn.SORTBY(ARQUIVOS_RECEBIDOS!$E$2:$F$4998,ARQUIVOS_RECEBIDOS!$F$2:$F$4998,-1),2,)</f>
        <v>R04</v>
      </c>
      <c r="C288" s="6" t="s">
        <v>4315</v>
      </c>
      <c r="D288" s="8" t="s">
        <v>4081</v>
      </c>
      <c r="E288" s="8" t="s">
        <v>4334</v>
      </c>
      <c r="F288" s="6" t="s">
        <v>4151</v>
      </c>
      <c r="G288" s="49" t="s">
        <v>5490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88" s="6" t="str" cm="1">
        <f t="array" ref="I288">_xlfn.TEXTJOIN(", ",TRUE,_xlfn.UNIQUE(_xlfn._xlws.FILTER(ARQUIVOS_RECEBIDOS!$F$2:$F$4998,ARQUIVOS_RECEBIDOS!$E$2:$E$4998=LD_01[[#This Row],[DOCUMENTO]])))</f>
        <v>R04</v>
      </c>
      <c r="J288" s="13" cm="1">
        <f t="array" ref="J288">_xlfn.UNIQUE(_xlfn._xlws.FILTER(ARQUIVOS[DATA RECEBIMENTO],(ARQUIVOS[DOCUMENTO]=LD_01[[#This Row],[DOCUMENTO]])*(ARQUIVOS[REVISÃO]=LD_01[[#This Row],[REVISÃO]])))</f>
        <v>45838</v>
      </c>
      <c r="K2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89" spans="1:12" ht="28.8" x14ac:dyDescent="0.3">
      <c r="A289" s="6" t="s">
        <v>3033</v>
      </c>
      <c r="B289" s="6" t="str">
        <f>VLOOKUP(LD_01[[#This Row],[DOCUMENTO]],_xlfn.SORTBY(ARQUIVOS_RECEBIDOS!$E$2:$F$4998,ARQUIVOS_RECEBIDOS!$F$2:$F$4998,-1),2,)</f>
        <v>R04</v>
      </c>
      <c r="C289" s="6" t="s">
        <v>4315</v>
      </c>
      <c r="D289" s="8" t="s">
        <v>4081</v>
      </c>
      <c r="E289" s="8" t="s">
        <v>4334</v>
      </c>
      <c r="F289" s="6" t="s">
        <v>4151</v>
      </c>
      <c r="G289" s="49" t="s">
        <v>5490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89" s="6" t="str" cm="1">
        <f t="array" ref="I289">_xlfn.TEXTJOIN(", ",TRUE,_xlfn.UNIQUE(_xlfn._xlws.FILTER(ARQUIVOS_RECEBIDOS!$F$2:$F$4998,ARQUIVOS_RECEBIDOS!$E$2:$E$4998=LD_01[[#This Row],[DOCUMENTO]])))</f>
        <v>R04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0" spans="1:12" ht="28.8" x14ac:dyDescent="0.3">
      <c r="A290" s="6" t="s">
        <v>3034</v>
      </c>
      <c r="B290" s="6" t="str">
        <f>VLOOKUP(LD_01[[#This Row],[DOCUMENTO]],_xlfn.SORTBY(ARQUIVOS_RECEBIDOS!$E$2:$F$4998,ARQUIVOS_RECEBIDOS!$F$2:$F$4998,-1),2,)</f>
        <v>R04</v>
      </c>
      <c r="C290" s="6" t="s">
        <v>4315</v>
      </c>
      <c r="D290" s="8" t="s">
        <v>4081</v>
      </c>
      <c r="E290" s="8" t="s">
        <v>4334</v>
      </c>
      <c r="F290" s="6" t="s">
        <v>4151</v>
      </c>
      <c r="G290" s="49" t="s">
        <v>5490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90" s="6" t="str" cm="1">
        <f t="array" ref="I290">_xlfn.TEXTJOIN(", ",TRUE,_xlfn.UNIQUE(_xlfn._xlws.FILTER(ARQUIVOS_RECEBIDOS!$F$2:$F$4998,ARQUIVOS_RECEBIDOS!$E$2:$E$4998=LD_01[[#This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1" spans="1:12" ht="28.8" x14ac:dyDescent="0.3">
      <c r="A291" s="6" t="s">
        <v>3035</v>
      </c>
      <c r="B291" s="6" t="str">
        <f>VLOOKUP(LD_01[[#This Row],[DOCUMENTO]],_xlfn.SORTBY(ARQUIVOS_RECEBIDOS!$E$2:$F$4998,ARQUIVOS_RECEBIDOS!$F$2:$F$4998,-1),2,)</f>
        <v>R04</v>
      </c>
      <c r="C291" s="6" t="s">
        <v>4315</v>
      </c>
      <c r="D291" s="8" t="s">
        <v>4081</v>
      </c>
      <c r="E291" s="8" t="s">
        <v>4334</v>
      </c>
      <c r="F291" s="6" t="s">
        <v>4151</v>
      </c>
      <c r="G291" s="49" t="s">
        <v>5490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91" s="6" t="str" cm="1">
        <f t="array" ref="I291">_xlfn.TEXTJOIN(", ",TRUE,_xlfn.UNIQUE(_xlfn._xlws.FILTER(ARQUIVOS_RECEBIDOS!$F$2:$F$4998,ARQUIVOS_RECEBIDOS!$E$2:$E$4998=LD_01[[#This Row],[DOCUMENTO]])))</f>
        <v>R04</v>
      </c>
      <c r="J291" s="13" cm="1">
        <f t="array" ref="J291">_xlfn.UNIQUE(_xlfn._xlws.FILTER(ARQUIVOS[DATA RECEBIMENTO],(ARQUIVOS[DOCUMENTO]=LD_01[[#This Row],[DOCUMENTO]])*(ARQUIVOS[REVISÃO]=LD_01[[#This Row],[REVISÃO]])))</f>
        <v>45838</v>
      </c>
      <c r="K2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2" spans="1:12" ht="28.8" x14ac:dyDescent="0.3">
      <c r="A292" s="6" t="s">
        <v>3036</v>
      </c>
      <c r="B292" s="6" t="str">
        <f>VLOOKUP(LD_01[[#This Row],[DOCUMENTO]],_xlfn.SORTBY(ARQUIVOS_RECEBIDOS!$E$2:$F$4998,ARQUIVOS_RECEBIDOS!$F$2:$F$4998,-1),2,)</f>
        <v>R04</v>
      </c>
      <c r="C292" s="6" t="s">
        <v>4315</v>
      </c>
      <c r="D292" s="8" t="s">
        <v>4081</v>
      </c>
      <c r="E292" s="8" t="s">
        <v>4334</v>
      </c>
      <c r="F292" s="6" t="s">
        <v>4151</v>
      </c>
      <c r="G292" s="49" t="s">
        <v>5490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92" s="6" t="str" cm="1">
        <f t="array" ref="I292">_xlfn.TEXTJOIN(", ",TRUE,_xlfn.UNIQUE(_xlfn._xlws.FILTER(ARQUIVOS_RECEBIDOS!$F$2:$F$4998,ARQUIVOS_RECEBIDOS!$E$2:$E$4998=LD_01[[#This Row],[DOCUMENTO]])))</f>
        <v>R04</v>
      </c>
      <c r="J292" s="13" cm="1">
        <f t="array" ref="J292">_xlfn.UNIQUE(_xlfn._xlws.FILTER(ARQUIVOS[DATA RECEBIMENTO],(ARQUIVOS[DOCUMENTO]=LD_01[[#This Row],[DOCUMENTO]])*(ARQUIVOS[REVISÃO]=LD_01[[#This Row],[REVISÃO]])))</f>
        <v>45838</v>
      </c>
      <c r="K2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3" spans="1:12" ht="28.8" x14ac:dyDescent="0.3">
      <c r="A293" s="6" t="s">
        <v>3037</v>
      </c>
      <c r="B293" s="6" t="str">
        <f>VLOOKUP(LD_01[[#This Row],[DOCUMENTO]],_xlfn.SORTBY(ARQUIVOS_RECEBIDOS!$E$2:$F$4998,ARQUIVOS_RECEBIDOS!$F$2:$F$4998,-1),2,)</f>
        <v>R01</v>
      </c>
      <c r="C293" s="6" t="s">
        <v>4315</v>
      </c>
      <c r="D293" s="8" t="s">
        <v>4199</v>
      </c>
      <c r="E293" s="8" t="s">
        <v>4334</v>
      </c>
      <c r="F293" s="6" t="s">
        <v>4151</v>
      </c>
      <c r="G293" s="49" t="s">
        <v>5490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93" s="6" t="str" cm="1">
        <f t="array" ref="I293">_xlfn.TEXTJOIN(", ",TRUE,_xlfn.UNIQUE(_xlfn._xlws.FILTER(ARQUIVOS_RECEBIDOS!$F$2:$F$4998,ARQUIVOS_RECEBIDOS!$E$2:$E$4998=LD_01[[#This Row],[DOCUMENTO]])))</f>
        <v>R01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4" spans="1:12" ht="28.8" x14ac:dyDescent="0.3">
      <c r="A294" s="6" t="s">
        <v>3038</v>
      </c>
      <c r="B294" s="6" t="str">
        <f>VLOOKUP(LD_01[[#This Row],[DOCUMENTO]],_xlfn.SORTBY(ARQUIVOS_RECEBIDOS!$E$2:$F$4998,ARQUIVOS_RECEBIDOS!$F$2:$F$4998,-1),2,)</f>
        <v>R01</v>
      </c>
      <c r="C294" s="6" t="s">
        <v>4315</v>
      </c>
      <c r="D294" s="8" t="s">
        <v>4199</v>
      </c>
      <c r="E294" s="8" t="s">
        <v>4334</v>
      </c>
      <c r="F294" s="6" t="s">
        <v>4151</v>
      </c>
      <c r="G294" s="49" t="s">
        <v>5490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94" s="6" t="str" cm="1">
        <f t="array" ref="I294">_xlfn.TEXTJOIN(", ",TRUE,_xlfn.UNIQUE(_xlfn._xlws.FILTER(ARQUIVOS_RECEBIDOS!$F$2:$F$4998,ARQUIVOS_RECEBIDOS!$E$2:$E$4998=LD_01[[#This Row],[DOCUMENTO]])))</f>
        <v>R01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5" spans="1:12" ht="28.8" x14ac:dyDescent="0.3">
      <c r="A295" s="6" t="s">
        <v>3039</v>
      </c>
      <c r="B295" s="6" t="str">
        <f>VLOOKUP(LD_01[[#This Row],[DOCUMENTO]],_xlfn.SORTBY(ARQUIVOS_RECEBIDOS!$E$2:$F$4998,ARQUIVOS_RECEBIDOS!$F$2:$F$4998,-1),2,)</f>
        <v>R03</v>
      </c>
      <c r="C295" s="6" t="s">
        <v>4315</v>
      </c>
      <c r="D295" s="8" t="s">
        <v>4200</v>
      </c>
      <c r="E295" s="8" t="s">
        <v>4334</v>
      </c>
      <c r="F295" s="6" t="s">
        <v>4151</v>
      </c>
      <c r="G295" s="49" t="s">
        <v>5490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95" s="6" t="str" cm="1">
        <f t="array" ref="I295">_xlfn.TEXTJOIN(", ",TRUE,_xlfn.UNIQUE(_xlfn._xlws.FILTER(ARQUIVOS_RECEBIDOS!$F$2:$F$4998,ARQUIVOS_RECEBIDOS!$E$2:$E$4998=LD_01[[#This Row],[DOCUMENTO]])))</f>
        <v>R03</v>
      </c>
      <c r="J295" s="13" cm="1">
        <f t="array" ref="J295">_xlfn.UNIQUE(_xlfn._xlws.FILTER(ARQUIVOS[DATA RECEBIMENTO],(ARQUIVOS[DOCUMENTO]=LD_01[[#This Row],[DOCUMENTO]])*(ARQUIVOS[REVISÃO]=LD_01[[#This Row],[REVISÃO]])))</f>
        <v>45838</v>
      </c>
      <c r="K2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6" spans="1:12" ht="28.8" x14ac:dyDescent="0.3">
      <c r="A296" s="6" t="s">
        <v>3040</v>
      </c>
      <c r="B296" s="6" t="str">
        <f>VLOOKUP(LD_01[[#This Row],[DOCUMENTO]],_xlfn.SORTBY(ARQUIVOS_RECEBIDOS!$E$2:$F$4998,ARQUIVOS_RECEBIDOS!$F$2:$F$4998,-1),2,)</f>
        <v>R02</v>
      </c>
      <c r="C296" s="6" t="s">
        <v>4315</v>
      </c>
      <c r="D296" s="8" t="s">
        <v>4178</v>
      </c>
      <c r="E296" s="8" t="s">
        <v>4334</v>
      </c>
      <c r="F296" s="6" t="s">
        <v>4151</v>
      </c>
      <c r="G296" s="49" t="s">
        <v>5490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96" s="6" t="str" cm="1">
        <f t="array" ref="I296">_xlfn.TEXTJOIN(", ",TRUE,_xlfn.UNIQUE(_xlfn._xlws.FILTER(ARQUIVOS_RECEBIDOS!$F$2:$F$4998,ARQUIVOS_RECEBIDOS!$E$2:$E$4998=LD_01[[#This Row],[DOCUMENTO]])))</f>
        <v>R02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7" spans="1:12" ht="28.8" x14ac:dyDescent="0.3">
      <c r="A297" s="6" t="s">
        <v>3041</v>
      </c>
      <c r="B297" s="6" t="str">
        <f>VLOOKUP(LD_01[[#This Row],[DOCUMENTO]],_xlfn.SORTBY(ARQUIVOS_RECEBIDOS!$E$2:$F$4998,ARQUIVOS_RECEBIDOS!$F$2:$F$4998,-1),2,)</f>
        <v>R02</v>
      </c>
      <c r="C297" s="6" t="s">
        <v>4315</v>
      </c>
      <c r="D297" s="8" t="s">
        <v>4178</v>
      </c>
      <c r="E297" s="8" t="s">
        <v>4334</v>
      </c>
      <c r="F297" s="6" t="s">
        <v>4151</v>
      </c>
      <c r="G297" s="49" t="s">
        <v>5490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97" s="6" t="str" cm="1">
        <f t="array" ref="I297">_xlfn.TEXTJOIN(", ",TRUE,_xlfn.UNIQUE(_xlfn._xlws.FILTER(ARQUIVOS_RECEBIDOS!$F$2:$F$4998,ARQUIVOS_RECEBIDOS!$E$2:$E$4998=LD_01[[#This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8" spans="1:12" ht="28.8" x14ac:dyDescent="0.3">
      <c r="A298" s="6" t="s">
        <v>3042</v>
      </c>
      <c r="B298" s="6" t="str">
        <f>VLOOKUP(LD_01[[#This Row],[DOCUMENTO]],_xlfn.SORTBY(ARQUIVOS_RECEBIDOS!$E$2:$F$4998,ARQUIVOS_RECEBIDOS!$F$2:$F$4998,-1),2,)</f>
        <v>R11</v>
      </c>
      <c r="C298" s="6" t="s">
        <v>4315</v>
      </c>
      <c r="D298" s="8" t="s">
        <v>4327</v>
      </c>
      <c r="E298" s="8" t="s">
        <v>4334</v>
      </c>
      <c r="F298" s="6" t="s">
        <v>4151</v>
      </c>
      <c r="G298" s="49" t="s">
        <v>5490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98" s="6" t="str" cm="1">
        <f t="array" ref="I298">_xlfn.TEXTJOIN(", ",TRUE,_xlfn.UNIQUE(_xlfn._xlws.FILTER(ARQUIVOS_RECEBIDOS!$F$2:$F$4998,ARQUIVOS_RECEBIDOS!$E$2:$E$4998=LD_01[[#This Row],[DOCUMENTO]])))</f>
        <v>R11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01\MSV-163MS-510-511\32.TE</v>
      </c>
      <c r="L2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ATERPA\0.TABLET\A373_Projetos_Ano01\MSV-163MS-510-511\32.TE</v>
      </c>
    </row>
    <row r="299" spans="1:12" x14ac:dyDescent="0.3">
      <c r="A299" s="6" t="s">
        <v>3023</v>
      </c>
      <c r="B299" s="6" t="str">
        <f>VLOOKUP(LD_01[[#This Row],[DOCUMENTO]],_xlfn.SORTBY(ARQUIVOS_RECEBIDOS!$E$2:$F$4998,ARQUIVOS_RECEBIDOS!$F$2:$F$4998,-1),2,)</f>
        <v>R01</v>
      </c>
      <c r="C299" s="6" t="s">
        <v>4315</v>
      </c>
      <c r="D299" s="8" t="s">
        <v>4168</v>
      </c>
      <c r="E299" s="8" t="s">
        <v>4167</v>
      </c>
      <c r="F299" s="6" t="s">
        <v>4149</v>
      </c>
      <c r="G299" s="49" t="s">
        <v>5490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99" s="6" t="str" cm="1">
        <f t="array" ref="I299">_xlfn.TEXTJOIN(", ",TRUE,_xlfn.UNIQUE(_xlfn._xlws.FILTER(ARQUIVOS_RECEBIDOS!$F$2:$F$4998,ARQUIVOS_RECEBIDOS!$E$2:$E$4998=LD_01[[#This Row],[DOCUMENTO]])))</f>
        <v>R01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01\MSV-163MS-510-511\33.TO</v>
      </c>
      <c r="L2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ATERPA\0.TABLET\A373_Projetos_Ano01\MSV-163MS-510-511\33.TO</v>
      </c>
    </row>
    <row r="300" spans="1:12" x14ac:dyDescent="0.3">
      <c r="A300" s="6" t="s">
        <v>3024</v>
      </c>
      <c r="B300" s="6" t="str">
        <f>VLOOKUP(LD_01[[#This Row],[DOCUMENTO]],_xlfn.SORTBY(ARQUIVOS_RECEBIDOS!$E$2:$F$4998,ARQUIVOS_RECEBIDOS!$F$2:$F$4998,-1),2,)</f>
        <v>R01</v>
      </c>
      <c r="C300" s="6" t="s">
        <v>4315</v>
      </c>
      <c r="D300" s="8" t="s">
        <v>4168</v>
      </c>
      <c r="E300" s="8" t="s">
        <v>4167</v>
      </c>
      <c r="F300" s="6" t="s">
        <v>4149</v>
      </c>
      <c r="G300" s="49" t="s">
        <v>5490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300" s="6" t="str" cm="1">
        <f t="array" ref="I300">_xlfn.TEXTJOIN(", ",TRUE,_xlfn.UNIQUE(_xlfn._xlws.FILTER(ARQUIVOS_RECEBIDOS!$F$2:$F$4998,ARQUIVOS_RECEBIDOS!$E$2:$E$4998=LD_01[[#This Row],[DOCUMENTO]])))</f>
        <v>R01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01\MSV-163MS-510-511\33.TO</v>
      </c>
      <c r="L3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ATERPA\0.TABLET\A373_Projetos_Ano01\MSV-163MS-510-511\33.TO</v>
      </c>
    </row>
    <row r="301" spans="1:12" x14ac:dyDescent="0.3">
      <c r="A301" s="6" t="s">
        <v>3025</v>
      </c>
      <c r="B301" s="6" t="str">
        <f>VLOOKUP(LD_01[[#This Row],[DOCUMENTO]],_xlfn.SORTBY(ARQUIVOS_RECEBIDOS!$E$2:$F$4998,ARQUIVOS_RECEBIDOS!$F$2:$F$4998,-1),2,)</f>
        <v>R01</v>
      </c>
      <c r="C301" s="6" t="s">
        <v>4315</v>
      </c>
      <c r="D301" s="8" t="s">
        <v>4169</v>
      </c>
      <c r="E301" s="8" t="s">
        <v>4167</v>
      </c>
      <c r="F301" s="6" t="s">
        <v>4149</v>
      </c>
      <c r="G301" s="49" t="s">
        <v>5490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301" s="6" t="str" cm="1">
        <f t="array" ref="I301">_xlfn.TEXTJOIN(", ",TRUE,_xlfn.UNIQUE(_xlfn._xlws.FILTER(ARQUIVOS_RECEBIDOS!$F$2:$F$4998,ARQUIVOS_RECEBIDOS!$E$2:$E$4998=LD_01[[#This Row],[DOCUMENTO]])))</f>
        <v>R01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01\MSV-163MS-510-511\33.TO</v>
      </c>
      <c r="L3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ATERPA\0.TABLET\A373_Projetos_Ano01\MSV-163MS-510-511\33.TO</v>
      </c>
    </row>
    <row r="302" spans="1:12" ht="28.8" x14ac:dyDescent="0.3">
      <c r="A302" s="6" t="s">
        <v>3094</v>
      </c>
      <c r="B302" s="6" t="str">
        <f>VLOOKUP(LD_01[[#This Row],[DOCUMENTO]],_xlfn.SORTBY(ARQUIVOS_RECEBIDOS!$E$2:$F$4998,ARQUIVOS_RECEBIDOS!$F$2:$F$4998,-1),2,)</f>
        <v>R00</v>
      </c>
      <c r="C302" s="6" t="s">
        <v>4315</v>
      </c>
      <c r="D302" s="8" t="s">
        <v>4177</v>
      </c>
      <c r="E302" s="8" t="s">
        <v>4339</v>
      </c>
      <c r="F302" s="6" t="s">
        <v>4159</v>
      </c>
      <c r="G302" s="49" t="s">
        <v>5490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2" s="6" t="str" cm="1">
        <f t="array" ref="I302">_xlfn.TEXTJOIN(", ",TRUE,_xlfn.UNIQUE(_xlfn._xlws.FILTER(ARQUIVOS_RECEBIDOS!$F$2:$F$4998,ARQUIVOS_RECEBIDOS!$E$2:$E$4998=LD_01[[#This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01\MSV-163MS-510-511\34.TR</v>
      </c>
      <c r="L3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ATERPA\0.TABLET\A373_Projetos_Ano01\MSV-163MS-510-511\34.TR</v>
      </c>
    </row>
    <row r="303" spans="1:12" ht="28.8" x14ac:dyDescent="0.3">
      <c r="A303" s="6" t="s">
        <v>3103</v>
      </c>
      <c r="B303" s="6" t="str">
        <f>VLOOKUP(LD_01[[#This Row],[DOCUMENTO]],_xlfn.SORTBY(ARQUIVOS_RECEBIDOS!$E$2:$F$4998,ARQUIVOS_RECEBIDOS!$F$2:$F$4998,-1),2,)</f>
        <v>R01</v>
      </c>
      <c r="C303" s="6" t="s">
        <v>4319</v>
      </c>
      <c r="D303" s="8" t="s">
        <v>4267</v>
      </c>
      <c r="E303" s="8" t="s">
        <v>4146</v>
      </c>
      <c r="F303" s="6" t="s">
        <v>4152</v>
      </c>
      <c r="G303" s="49" t="s">
        <v>5490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3" s="6" t="str" cm="1">
        <f t="array" ref="I303">_xlfn.TEXTJOIN(", ",TRUE,_xlfn.UNIQUE(_xlfn._xlws.FILTER(ARQUIVOS_RECEBIDOS!$F$2:$F$4998,ARQUIVOS_RECEBIDOS!$E$2:$E$4998=LD_01[[#This Row],[DOCUMENTO]])))</f>
        <v>R01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01\MSV-163MS-512-NORTE\10.DR</v>
      </c>
      <c r="L3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ATERPA\0.TABLET\A373_Projetos_Ano01\MSV-163MS-512-NORTE\10.DR</v>
      </c>
    </row>
    <row r="304" spans="1:12" ht="28.8" x14ac:dyDescent="0.3">
      <c r="A304" s="6" t="s">
        <v>3104</v>
      </c>
      <c r="B304" s="6" t="str">
        <f>VLOOKUP(LD_01[[#This Row],[DOCUMENTO]],_xlfn.SORTBY(ARQUIVOS_RECEBIDOS!$E$2:$F$4998,ARQUIVOS_RECEBIDOS!$F$2:$F$4998,-1),2,)</f>
        <v>R00</v>
      </c>
      <c r="C304" s="6" t="s">
        <v>4319</v>
      </c>
      <c r="D304" s="8" t="s">
        <v>4302</v>
      </c>
      <c r="E304" s="8" t="s">
        <v>4146</v>
      </c>
      <c r="F304" s="6" t="s">
        <v>4152</v>
      </c>
      <c r="G304" s="49" t="s">
        <v>5490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04" s="6" t="str" cm="1">
        <f t="array" ref="I304">_xlfn.TEXTJOIN(", ",TRUE,_xlfn.UNIQUE(_xlfn._xlws.FILTER(ARQUIVOS_RECEBIDOS!$F$2:$F$4998,ARQUIVOS_RECEBIDOS!$E$2:$E$4998=LD_01[[#This Row],[DOCUMENTO]])))</f>
        <v>R00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01\MSV-163MS-512-NORTE\10.DR</v>
      </c>
      <c r="L3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ATERPA\0.TABLET\A373_Projetos_Ano01\MSV-163MS-512-NORTE\10.DR</v>
      </c>
    </row>
    <row r="305" spans="1:12" ht="43.2" x14ac:dyDescent="0.3">
      <c r="A305" s="6" t="s">
        <v>3105</v>
      </c>
      <c r="B305" s="6" t="str">
        <f>VLOOKUP(LD_01[[#This Row],[DOCUMENTO]],_xlfn.SORTBY(ARQUIVOS_RECEBIDOS!$E$2:$F$4998,ARQUIVOS_RECEBIDOS!$F$2:$F$4998,-1),2,)</f>
        <v>R00</v>
      </c>
      <c r="C305" s="6" t="s">
        <v>4319</v>
      </c>
      <c r="D305" s="8" t="s">
        <v>4303</v>
      </c>
      <c r="E305" s="8" t="s">
        <v>4146</v>
      </c>
      <c r="F305" s="6" t="s">
        <v>4152</v>
      </c>
      <c r="G305" s="49" t="s">
        <v>5490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05" s="6" t="str" cm="1">
        <f t="array" ref="I305">_xlfn.TEXTJOIN(", ",TRUE,_xlfn.UNIQUE(_xlfn._xlws.FILTER(ARQUIVOS_RECEBIDOS!$F$2:$F$4998,ARQUIVOS_RECEBIDOS!$E$2:$E$4998=LD_01[[#This Row],[DOCUMENTO]])))</f>
        <v>R00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01\MSV-163MS-512-NORTE\10.DR</v>
      </c>
      <c r="L3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ATERPA\0.TABLET\A373_Projetos_Ano01\MSV-163MS-512-NORTE\10.DR</v>
      </c>
    </row>
    <row r="306" spans="1:12" ht="28.8" x14ac:dyDescent="0.3">
      <c r="A306" s="6" t="s">
        <v>3106</v>
      </c>
      <c r="B306" s="6" t="str">
        <f>VLOOKUP(LD_01[[#This Row],[DOCUMENTO]],_xlfn.SORTBY(ARQUIVOS_RECEBIDOS!$E$2:$F$4998,ARQUIVOS_RECEBIDOS!$F$2:$F$4998,-1),2,)</f>
        <v>R02</v>
      </c>
      <c r="C306" s="6" t="s">
        <v>4319</v>
      </c>
      <c r="D306" s="8" t="s">
        <v>4274</v>
      </c>
      <c r="E306" s="8" t="s">
        <v>4146</v>
      </c>
      <c r="F306" s="6" t="s">
        <v>4152</v>
      </c>
      <c r="G306" s="49" t="s">
        <v>5490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06" s="6" t="str" cm="1">
        <f t="array" ref="I306">_xlfn.TEXTJOIN(", ",TRUE,_xlfn.UNIQUE(_xlfn._xlws.FILTER(ARQUIVOS_RECEBIDOS!$F$2:$F$4998,ARQUIVOS_RECEBIDOS!$E$2:$E$4998=LD_01[[#This Row],[DOCUMENTO]])))</f>
        <v>R01, R02</v>
      </c>
      <c r="J306" s="13" cm="1">
        <f t="array" ref="J306">_xlfn.UNIQUE(_xlfn._xlws.FILTER(ARQUIVOS[DATA RECEBIMENTO],(ARQUIVOS[DOCUMENTO]=LD_01[[#This Row],[DOCUMENTO]])*(ARQUIVOS[REVISÃO]=LD_01[[#This Row],[REVISÃO]])))</f>
        <v>45895</v>
      </c>
      <c r="K3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01\MSV-163MS-512-NORTE\10.DR</v>
      </c>
      <c r="L3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ATERPA\0.TABLET\A373_Projetos_Ano01\MSV-163MS-512-NORTE\10.DR</v>
      </c>
    </row>
    <row r="307" spans="1:12" ht="28.8" x14ac:dyDescent="0.3">
      <c r="A307" s="6" t="s">
        <v>3107</v>
      </c>
      <c r="B307" s="6" t="str">
        <f>VLOOKUP(LD_01[[#This Row],[DOCUMENTO]],_xlfn.SORTBY(ARQUIVOS_RECEBIDOS!$E$2:$F$4998,ARQUIVOS_RECEBIDOS!$F$2:$F$4998,-1),2,)</f>
        <v>R01</v>
      </c>
      <c r="C307" s="6" t="s">
        <v>4319</v>
      </c>
      <c r="D307" s="8" t="s">
        <v>4275</v>
      </c>
      <c r="E307" s="8" t="s">
        <v>4146</v>
      </c>
      <c r="F307" s="6" t="s">
        <v>4152</v>
      </c>
      <c r="G307" s="49" t="s">
        <v>5490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07" s="6" t="str" cm="1">
        <f t="array" ref="I307">_xlfn.TEXTJOIN(", ",TRUE,_xlfn.UNIQUE(_xlfn._xlws.FILTER(ARQUIVOS_RECEBIDOS!$F$2:$F$4998,ARQUIVOS_RECEBIDOS!$E$2:$E$4998=LD_01[[#This Row],[DOCUMENTO]])))</f>
        <v>R01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01\MSV-163MS-512-NORTE\10.DR</v>
      </c>
      <c r="L3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ATERPA\0.TABLET\A373_Projetos_Ano01\MSV-163MS-512-NORTE\10.DR</v>
      </c>
    </row>
    <row r="308" spans="1:12" x14ac:dyDescent="0.3">
      <c r="A308" s="6" t="s">
        <v>3121</v>
      </c>
      <c r="B308" s="6" t="str">
        <f>VLOOKUP(LD_01[[#This Row],[DOCUMENTO]],_xlfn.SORTBY(ARQUIVOS_RECEBIDOS!$E$2:$F$4998,ARQUIVOS_RECEBIDOS!$F$2:$F$4998,-1),2,)</f>
        <v>R02</v>
      </c>
      <c r="C308" s="6" t="s">
        <v>4319</v>
      </c>
      <c r="D308" s="8" t="s">
        <v>4307</v>
      </c>
      <c r="E308" s="8" t="s">
        <v>4148</v>
      </c>
      <c r="F308" s="6" t="s">
        <v>4157</v>
      </c>
      <c r="G308" s="49" t="s">
        <v>5490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08" s="6" t="str" cm="1">
        <f t="array" ref="I308">_xlfn.TEXTJOIN(", ",TRUE,_xlfn.UNIQUE(_xlfn._xlws.FILTER(ARQUIVOS_RECEBIDOS!$F$2:$F$4998,ARQUIVOS_RECEBIDOS!$E$2:$E$4998=LD_01[[#This Row],[DOCUMENTO]])))</f>
        <v>R02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01\MSV-163MS-512-NORTE\12.DV</v>
      </c>
      <c r="L3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ATERPA\0.TABLET\A373_Projetos_Ano01\MSV-163MS-512-NORTE\12.DV</v>
      </c>
    </row>
    <row r="309" spans="1:12" ht="28.8" x14ac:dyDescent="0.3">
      <c r="A309" s="6" t="s">
        <v>3122</v>
      </c>
      <c r="B309" s="6" t="str">
        <f>VLOOKUP(LD_01[[#This Row],[DOCUMENTO]],_xlfn.SORTBY(ARQUIVOS_RECEBIDOS!$E$2:$F$4998,ARQUIVOS_RECEBIDOS!$F$2:$F$4998,-1),2,)</f>
        <v>R00</v>
      </c>
      <c r="C309" s="6" t="s">
        <v>4319</v>
      </c>
      <c r="D309" s="8" t="s">
        <v>4176</v>
      </c>
      <c r="E309" s="8" t="s">
        <v>4148</v>
      </c>
      <c r="F309" s="6" t="s">
        <v>4157</v>
      </c>
      <c r="G309" s="49" t="s">
        <v>5490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09" s="6" t="str" cm="1">
        <f t="array" ref="I309">_xlfn.TEXTJOIN(", ",TRUE,_xlfn.UNIQUE(_xlfn._xlws.FILTER(ARQUIVOS_RECEBIDOS!$F$2:$F$4998,ARQUIVOS_RECEBIDOS!$E$2:$E$4998=LD_01[[#This Row],[DOCUMENTO]])))</f>
        <v>R00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01\MSV-163MS-512-NORTE\12.DV</v>
      </c>
      <c r="L3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ATERPA\0.TABLET\A373_Projetos_Ano01\MSV-163MS-512-NORTE\12.DV</v>
      </c>
    </row>
    <row r="310" spans="1:12" ht="28.8" x14ac:dyDescent="0.3">
      <c r="A310" s="6" t="s">
        <v>3123</v>
      </c>
      <c r="B310" s="6" t="str">
        <f>VLOOKUP(LD_01[[#This Row],[DOCUMENTO]],_xlfn.SORTBY(ARQUIVOS_RECEBIDOS!$E$2:$F$4998,ARQUIVOS_RECEBIDOS!$F$2:$F$4998,-1),2,)</f>
        <v>R00</v>
      </c>
      <c r="C310" s="6" t="s">
        <v>4319</v>
      </c>
      <c r="D310" s="8" t="s">
        <v>4171</v>
      </c>
      <c r="E310" s="8" t="s">
        <v>4148</v>
      </c>
      <c r="F310" s="6" t="s">
        <v>4157</v>
      </c>
      <c r="G310" s="49" t="s">
        <v>5490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10" s="6" t="str" cm="1">
        <f t="array" ref="I310">_xlfn.TEXTJOIN(", ",TRUE,_xlfn.UNIQUE(_xlfn._xlws.FILTER(ARQUIVOS_RECEBIDOS!$F$2:$F$4998,ARQUIVOS_RECEBIDOS!$E$2:$E$4998=LD_01[[#This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01\MSV-163MS-512-NORTE\12.DV</v>
      </c>
      <c r="L3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ATERPA\0.TABLET\A373_Projetos_Ano01\MSV-163MS-512-NORTE\12.DV</v>
      </c>
    </row>
    <row r="311" spans="1:12" ht="28.8" x14ac:dyDescent="0.3">
      <c r="A311" s="6" t="s">
        <v>3097</v>
      </c>
      <c r="B311" s="6" t="str">
        <f>VLOOKUP(LD_01[[#This Row],[DOCUMENTO]],_xlfn.SORTBY(ARQUIVOS_RECEBIDOS!$E$2:$F$4998,ARQUIVOS_RECEBIDOS!$F$2:$F$4998,-1),2,)</f>
        <v>R03</v>
      </c>
      <c r="C311" s="6" t="s">
        <v>4319</v>
      </c>
      <c r="D311" s="8" t="s">
        <v>4297</v>
      </c>
      <c r="E311" s="8" t="s">
        <v>4145</v>
      </c>
      <c r="F311" s="6" t="s">
        <v>4150</v>
      </c>
      <c r="G311" s="49" t="s">
        <v>5490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11" s="6" t="str" cm="1">
        <f t="array" ref="I311">_xlfn.TEXTJOIN(", ",TRUE,_xlfn.UNIQUE(_xlfn._xlws.FILTER(ARQUIVOS_RECEBIDOS!$F$2:$F$4998,ARQUIVOS_RECEBIDOS!$E$2:$E$4998=LD_01[[#This Row],[DOCUMENTO]])))</f>
        <v>R03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01\MSV-163MS-512-NORTE\18.GE</v>
      </c>
      <c r="L3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ATERPA\0.TABLET\A373_Projetos_Ano01\MSV-163MS-512-NORTE\18.GE</v>
      </c>
    </row>
    <row r="312" spans="1:12" ht="28.8" x14ac:dyDescent="0.3">
      <c r="A312" s="6" t="s">
        <v>3098</v>
      </c>
      <c r="B312" s="6" t="str">
        <f>VLOOKUP(LD_01[[#This Row],[DOCUMENTO]],_xlfn.SORTBY(ARQUIVOS_RECEBIDOS!$E$2:$F$4998,ARQUIVOS_RECEBIDOS!$F$2:$F$4998,-1),2,)</f>
        <v>R01</v>
      </c>
      <c r="C312" s="6" t="s">
        <v>4319</v>
      </c>
      <c r="D312" s="8" t="s">
        <v>4263</v>
      </c>
      <c r="E312" s="8" t="s">
        <v>4145</v>
      </c>
      <c r="F312" s="6" t="s">
        <v>4150</v>
      </c>
      <c r="G312" s="49" t="s">
        <v>5490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12" s="6" t="str" cm="1">
        <f t="array" ref="I312">_xlfn.TEXTJOIN(", ",TRUE,_xlfn.UNIQUE(_xlfn._xlws.FILTER(ARQUIVOS_RECEBIDOS!$F$2:$F$4998,ARQUIVOS_RECEBIDOS!$E$2:$E$4998=LD_01[[#This Row],[DOCUMENTO]])))</f>
        <v>R01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01\MSV-163MS-512-NORTE\18.GE</v>
      </c>
      <c r="L3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ATERPA\0.TABLET\A373_Projetos_Ano01\MSV-163MS-512-NORTE\18.GE</v>
      </c>
    </row>
    <row r="313" spans="1:12" ht="28.8" x14ac:dyDescent="0.3">
      <c r="A313" s="6" t="s">
        <v>3116</v>
      </c>
      <c r="B313" s="6" t="str">
        <f>VLOOKUP(LD_01[[#This Row],[DOCUMENTO]],_xlfn.SORTBY(ARQUIVOS_RECEBIDOS!$E$2:$F$4998,ARQUIVOS_RECEBIDOS!$F$2:$F$4998,-1),2,)</f>
        <v>R01</v>
      </c>
      <c r="C313" s="6" t="s">
        <v>4319</v>
      </c>
      <c r="D313" s="8" t="s">
        <v>4288</v>
      </c>
      <c r="E313" s="8" t="s">
        <v>4336</v>
      </c>
      <c r="F313" s="6" t="s">
        <v>4155</v>
      </c>
      <c r="G313" s="49" t="s">
        <v>5490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13" s="6" t="str" cm="1">
        <f t="array" ref="I313">_xlfn.TEXTJOIN(", ",TRUE,_xlfn.UNIQUE(_xlfn._xlws.FILTER(ARQUIVOS_RECEBIDOS!$F$2:$F$4998,ARQUIVOS_RECEBIDOS!$E$2:$E$4998=LD_01[[#This Row],[DOCUMENTO]])))</f>
        <v>R01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01\MSV-163MS-512-NORTE\19.GG</v>
      </c>
      <c r="L3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ATERPA\0.TABLET\A373_Projetos_Ano01\MSV-163MS-512-NORTE\19.GG</v>
      </c>
    </row>
    <row r="314" spans="1:12" ht="28.8" x14ac:dyDescent="0.3">
      <c r="A314" s="6" t="s">
        <v>3117</v>
      </c>
      <c r="B314" s="6" t="str">
        <f>VLOOKUP(LD_01[[#This Row],[DOCUMENTO]],_xlfn.SORTBY(ARQUIVOS_RECEBIDOS!$E$2:$F$4998,ARQUIVOS_RECEBIDOS!$F$2:$F$4998,-1),2,)</f>
        <v>R01</v>
      </c>
      <c r="C314" s="6" t="s">
        <v>4319</v>
      </c>
      <c r="D314" s="8" t="s">
        <v>4096</v>
      </c>
      <c r="E314" s="8" t="s">
        <v>4336</v>
      </c>
      <c r="F314" s="6" t="s">
        <v>4155</v>
      </c>
      <c r="G314" s="49" t="s">
        <v>5490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14" s="6" t="str" cm="1">
        <f t="array" ref="I314">_xlfn.TEXTJOIN(", ",TRUE,_xlfn.UNIQUE(_xlfn._xlws.FILTER(ARQUIVOS_RECEBIDOS!$F$2:$F$4998,ARQUIVOS_RECEBIDOS!$E$2:$E$4998=LD_01[[#This Row],[DOCUMENTO]])))</f>
        <v>R01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01\MSV-163MS-512-NORTE\19.GG</v>
      </c>
      <c r="L3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ATERPA\0.TABLET\A373_Projetos_Ano01\MSV-163MS-512-NORTE\19.GG</v>
      </c>
    </row>
    <row r="315" spans="1:12" ht="28.8" x14ac:dyDescent="0.3">
      <c r="A315" s="6" t="s">
        <v>3118</v>
      </c>
      <c r="B315" s="6" t="str">
        <f>VLOOKUP(LD_01[[#This Row],[DOCUMENTO]],_xlfn.SORTBY(ARQUIVOS_RECEBIDOS!$E$2:$F$4998,ARQUIVOS_RECEBIDOS!$F$2:$F$4998,-1),2,)</f>
        <v>R00</v>
      </c>
      <c r="C315" s="6" t="s">
        <v>4319</v>
      </c>
      <c r="D315" s="8" t="s">
        <v>4107</v>
      </c>
      <c r="E315" s="8" t="s">
        <v>4336</v>
      </c>
      <c r="F315" s="6" t="s">
        <v>4155</v>
      </c>
      <c r="G315" s="49" t="s">
        <v>5490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15" s="6" t="str" cm="1">
        <f t="array" ref="I315">_xlfn.TEXTJOIN(", ",TRUE,_xlfn.UNIQUE(_xlfn._xlws.FILTER(ARQUIVOS_RECEBIDOS!$F$2:$F$4998,ARQUIVOS_RECEBIDOS!$E$2:$E$4998=LD_01[[#This Row],[DOCUMENTO]])))</f>
        <v>R00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01\MSV-163MS-512-NORTE\19.GG</v>
      </c>
      <c r="L3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ATERPA\0.TABLET\A373_Projetos_Ano01\MSV-163MS-512-NORTE\19.GG</v>
      </c>
    </row>
    <row r="316" spans="1:12" ht="28.8" x14ac:dyDescent="0.3">
      <c r="A316" s="6" t="s">
        <v>3119</v>
      </c>
      <c r="B316" s="6" t="str">
        <f>VLOOKUP(LD_01[[#This Row],[DOCUMENTO]],_xlfn.SORTBY(ARQUIVOS_RECEBIDOS!$E$2:$F$4998,ARQUIVOS_RECEBIDOS!$F$2:$F$4998,-1),2,)</f>
        <v>R02</v>
      </c>
      <c r="C316" s="6" t="s">
        <v>4319</v>
      </c>
      <c r="D316" s="8" t="s">
        <v>4174</v>
      </c>
      <c r="E316" s="8" t="s">
        <v>4337</v>
      </c>
      <c r="F316" s="6" t="s">
        <v>4156</v>
      </c>
      <c r="G316" s="49" t="s">
        <v>5490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6" s="6" t="str" cm="1">
        <f t="array" ref="I316">_xlfn.TEXTJOIN(", ",TRUE,_xlfn.UNIQUE(_xlfn._xlws.FILTER(ARQUIVOS_RECEBIDOS!$F$2:$F$4998,ARQUIVOS_RECEBIDOS!$E$2:$E$4998=LD_01[[#This Row],[DOCUMENTO]])))</f>
        <v>R02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01\MSV-163MS-512-NORTE\23.IN</v>
      </c>
      <c r="L3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ATERPA\0.TABLET\A373_Projetos_Ano01\MSV-163MS-512-NORTE\23.IN</v>
      </c>
    </row>
    <row r="317" spans="1:12" ht="28.8" x14ac:dyDescent="0.3">
      <c r="A317" s="6" t="s">
        <v>3120</v>
      </c>
      <c r="B317" s="6" t="str">
        <f>VLOOKUP(LD_01[[#This Row],[DOCUMENTO]],_xlfn.SORTBY(ARQUIVOS_RECEBIDOS!$E$2:$F$4998,ARQUIVOS_RECEBIDOS!$F$2:$F$4998,-1),2,)</f>
        <v>R00</v>
      </c>
      <c r="C317" s="6" t="s">
        <v>4319</v>
      </c>
      <c r="D317" s="8" t="s">
        <v>4170</v>
      </c>
      <c r="E317" s="8" t="s">
        <v>4337</v>
      </c>
      <c r="F317" s="6" t="s">
        <v>4156</v>
      </c>
      <c r="G317" s="49" t="s">
        <v>5490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17" s="6" t="str" cm="1">
        <f t="array" ref="I317">_xlfn.TEXTJOIN(", ",TRUE,_xlfn.UNIQUE(_xlfn._xlws.FILTER(ARQUIVOS_RECEBIDOS!$F$2:$F$4998,ARQUIVOS_RECEBIDOS!$E$2:$E$4998=LD_01[[#This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01\MSV-163MS-512-NORTE\23.IN</v>
      </c>
      <c r="L3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ATERPA\0.TABLET\A373_Projetos_Ano01\MSV-163MS-512-NORTE\23.IN</v>
      </c>
    </row>
    <row r="318" spans="1:12" ht="28.8" x14ac:dyDescent="0.3">
      <c r="A318" s="6" t="s">
        <v>3124</v>
      </c>
      <c r="B318" s="6" t="str">
        <f>VLOOKUP(LD_01[[#This Row],[DOCUMENTO]],_xlfn.SORTBY(ARQUIVOS_RECEBIDOS!$E$2:$F$4998,ARQUIVOS_RECEBIDOS!$F$2:$F$4998,-1),2,)</f>
        <v>R02</v>
      </c>
      <c r="C318" s="6" t="s">
        <v>4319</v>
      </c>
      <c r="D318" s="8" t="s">
        <v>4172</v>
      </c>
      <c r="E318" s="8" t="s">
        <v>4338</v>
      </c>
      <c r="F318" s="6" t="s">
        <v>4158</v>
      </c>
      <c r="G318" s="49" t="s">
        <v>5490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8" s="6" t="str" cm="1">
        <f t="array" ref="I318">_xlfn.TEXTJOIN(", ",TRUE,_xlfn.UNIQUE(_xlfn._xlws.FILTER(ARQUIVOS_RECEBIDOS!$F$2:$F$4998,ARQUIVOS_RECEBIDOS!$E$2:$E$4998=LD_01[[#This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01\MSV-163MS-512-NORTE\27.PA</v>
      </c>
      <c r="L3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ATERPA\0.TABLET\A373_Projetos_Ano01\MSV-163MS-512-NORTE\27.PA</v>
      </c>
    </row>
    <row r="319" spans="1:12" ht="28.8" x14ac:dyDescent="0.3">
      <c r="A319" s="6" t="s">
        <v>3125</v>
      </c>
      <c r="B319" s="6" t="str">
        <f>VLOOKUP(LD_01[[#This Row],[DOCUMENTO]],_xlfn.SORTBY(ARQUIVOS_RECEBIDOS!$E$2:$F$4998,ARQUIVOS_RECEBIDOS!$F$2:$F$4998,-1),2,)</f>
        <v>R00</v>
      </c>
      <c r="C319" s="6" t="s">
        <v>4319</v>
      </c>
      <c r="D319" s="8" t="s">
        <v>4173</v>
      </c>
      <c r="E319" s="8" t="s">
        <v>4338</v>
      </c>
      <c r="F319" s="6" t="s">
        <v>4158</v>
      </c>
      <c r="G319" s="49" t="s">
        <v>5490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19" s="6" t="str" cm="1">
        <f t="array" ref="I319">_xlfn.TEXTJOIN(", ",TRUE,_xlfn.UNIQUE(_xlfn._xlws.FILTER(ARQUIVOS_RECEBIDOS!$F$2:$F$4998,ARQUIVOS_RECEBIDOS!$E$2:$E$4998=LD_01[[#This Row],[DOCUMENTO]])))</f>
        <v>R00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01\MSV-163MS-512-NORTE\27.PA</v>
      </c>
      <c r="L3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ATERPA\0.TABLET\A373_Projetos_Ano01\MSV-163MS-512-NORTE\27.PA</v>
      </c>
    </row>
    <row r="320" spans="1:12" x14ac:dyDescent="0.3">
      <c r="A320" s="6" t="s">
        <v>3112</v>
      </c>
      <c r="B320" s="6" t="str">
        <f>VLOOKUP(LD_01[[#This Row],[DOCUMENTO]],_xlfn.SORTBY(ARQUIVOS_RECEBIDOS!$E$2:$F$4998,ARQUIVOS_RECEBIDOS!$F$2:$F$4998,-1),2,)</f>
        <v>R02</v>
      </c>
      <c r="C320" s="6" t="s">
        <v>4319</v>
      </c>
      <c r="D320" s="8" t="s">
        <v>4279</v>
      </c>
      <c r="E320" s="8" t="s">
        <v>4147</v>
      </c>
      <c r="F320" s="6" t="s">
        <v>4154</v>
      </c>
      <c r="G320" s="49" t="s">
        <v>5490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20" s="6" t="str" cm="1">
        <f t="array" ref="I320">_xlfn.TEXTJOIN(", ",TRUE,_xlfn.UNIQUE(_xlfn._xlws.FILTER(ARQUIVOS_RECEBIDOS!$F$2:$F$4998,ARQUIVOS_RECEBIDOS!$E$2:$E$4998=LD_01[[#This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01\MSV-163MS-512-NORTE\28.PV</v>
      </c>
      <c r="L3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ATERPA\0.TABLET\A373_Projetos_Ano01\MSV-163MS-512-NORTE\28.PV</v>
      </c>
    </row>
    <row r="321" spans="1:12" ht="28.8" x14ac:dyDescent="0.3">
      <c r="A321" s="6" t="s">
        <v>3113</v>
      </c>
      <c r="B321" s="6" t="str">
        <f>VLOOKUP(LD_01[[#This Row],[DOCUMENTO]],_xlfn.SORTBY(ARQUIVOS_RECEBIDOS!$E$2:$F$4998,ARQUIVOS_RECEBIDOS!$F$2:$F$4998,-1),2,)</f>
        <v>R02</v>
      </c>
      <c r="C321" s="6" t="s">
        <v>4319</v>
      </c>
      <c r="D321" s="8" t="s">
        <v>4305</v>
      </c>
      <c r="E321" s="8" t="s">
        <v>4147</v>
      </c>
      <c r="F321" s="6" t="s">
        <v>4154</v>
      </c>
      <c r="G321" s="49" t="s">
        <v>5490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21" s="6" t="str" cm="1">
        <f t="array" ref="I321">_xlfn.TEXTJOIN(", ",TRUE,_xlfn.UNIQUE(_xlfn._xlws.FILTER(ARQUIVOS_RECEBIDOS!$F$2:$F$4998,ARQUIVOS_RECEBIDOS!$E$2:$E$4998=LD_01[[#This Row],[DOCUMENTO]])))</f>
        <v>R02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01\MSV-163MS-512-NORTE\28.PV</v>
      </c>
      <c r="L3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ATERPA\0.TABLET\A373_Projetos_Ano01\MSV-163MS-512-NORTE\28.PV</v>
      </c>
    </row>
    <row r="322" spans="1:12" ht="28.8" x14ac:dyDescent="0.3">
      <c r="A322" s="6" t="s">
        <v>3114</v>
      </c>
      <c r="B322" s="6" t="str">
        <f>VLOOKUP(LD_01[[#This Row],[DOCUMENTO]],_xlfn.SORTBY(ARQUIVOS_RECEBIDOS!$E$2:$F$4998,ARQUIVOS_RECEBIDOS!$F$2:$F$4998,-1),2,)</f>
        <v>R02</v>
      </c>
      <c r="C322" s="6" t="s">
        <v>4319</v>
      </c>
      <c r="D322" s="8" t="s">
        <v>4282</v>
      </c>
      <c r="E322" s="8" t="s">
        <v>4147</v>
      </c>
      <c r="F322" s="6" t="s">
        <v>4154</v>
      </c>
      <c r="G322" s="49" t="s">
        <v>5490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2" s="6" t="str" cm="1">
        <f t="array" ref="I322">_xlfn.TEXTJOIN(", ",TRUE,_xlfn.UNIQUE(_xlfn._xlws.FILTER(ARQUIVOS_RECEBIDOS!$F$2:$F$4998,ARQUIVOS_RECEBIDOS!$E$2:$E$4998=LD_01[[#This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01\MSV-163MS-512-NORTE\28.PV</v>
      </c>
      <c r="L3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ATERPA\0.TABLET\A373_Projetos_Ano01\MSV-163MS-512-NORTE\28.PV</v>
      </c>
    </row>
    <row r="323" spans="1:12" ht="28.8" x14ac:dyDescent="0.3">
      <c r="A323" s="6" t="s">
        <v>3115</v>
      </c>
      <c r="B323" s="6" t="str">
        <f>VLOOKUP(LD_01[[#This Row],[DOCUMENTO]],_xlfn.SORTBY(ARQUIVOS_RECEBIDOS!$E$2:$F$4998,ARQUIVOS_RECEBIDOS!$F$2:$F$4998,-1),2,)</f>
        <v>R02</v>
      </c>
      <c r="C323" s="6" t="s">
        <v>4319</v>
      </c>
      <c r="D323" s="8" t="s">
        <v>4306</v>
      </c>
      <c r="E323" s="8" t="s">
        <v>4147</v>
      </c>
      <c r="F323" s="6" t="s">
        <v>4154</v>
      </c>
      <c r="G323" s="49" t="s">
        <v>5490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3" s="6" t="str" cm="1">
        <f t="array" ref="I323">_xlfn.TEXTJOIN(", ",TRUE,_xlfn.UNIQUE(_xlfn._xlws.FILTER(ARQUIVOS_RECEBIDOS!$F$2:$F$4998,ARQUIVOS_RECEBIDOS!$E$2:$E$4998=LD_01[[#This Row],[DOCUMENTO]])))</f>
        <v>R02</v>
      </c>
      <c r="J323" s="13" cm="1">
        <f t="array" ref="J323">_xlfn.UNIQUE(_xlfn._xlws.FILTER(ARQUIVOS[DATA RECEBIMENTO],(ARQUIVOS[DOCUMENTO]=LD_01[[#This Row],[DOCUMENTO]])*(ARQUIVOS[REVISÃO]=LD_01[[#This Row],[REVISÃO]])))</f>
        <v>45838</v>
      </c>
      <c r="K3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01\MSV-163MS-512-NORTE\28.PV</v>
      </c>
      <c r="L3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ATERPA\0.TABLET\A373_Projetos_Ano01\MSV-163MS-512-NORTE\28.PV</v>
      </c>
    </row>
    <row r="324" spans="1:12" x14ac:dyDescent="0.3">
      <c r="A324" s="6" t="s">
        <v>3108</v>
      </c>
      <c r="B324" s="6" t="str">
        <f>VLOOKUP(LD_01[[#This Row],[DOCUMENTO]],_xlfn.SORTBY(ARQUIVOS_RECEBIDOS!$E$2:$F$4998,ARQUIVOS_RECEBIDOS!$F$2:$F$4998,-1),2,)</f>
        <v>R03</v>
      </c>
      <c r="C324" s="6" t="s">
        <v>4319</v>
      </c>
      <c r="D324" s="8" t="s">
        <v>4087</v>
      </c>
      <c r="E324" s="8" t="s">
        <v>4335</v>
      </c>
      <c r="F324" s="6" t="s">
        <v>4153</v>
      </c>
      <c r="G324" s="49" t="s">
        <v>5490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24" s="6" t="str" cm="1">
        <f t="array" ref="I324">_xlfn.TEXTJOIN(", ",TRUE,_xlfn.UNIQUE(_xlfn._xlws.FILTER(ARQUIVOS_RECEBIDOS!$F$2:$F$4998,ARQUIVOS_RECEBIDOS!$E$2:$E$4998=LD_01[[#This Row],[DOCUMENTO]])))</f>
        <v>R03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01\MSV-163MS-512-NORTE\31.SI</v>
      </c>
      <c r="L3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ATERPA\0.TABLET\A373_Projetos_Ano01\MSV-163MS-512-NORTE\31.SI</v>
      </c>
    </row>
    <row r="325" spans="1:12" ht="28.8" x14ac:dyDescent="0.3">
      <c r="A325" s="6" t="s">
        <v>3109</v>
      </c>
      <c r="B325" s="6" t="str">
        <f>VLOOKUP(LD_01[[#This Row],[DOCUMENTO]],_xlfn.SORTBY(ARQUIVOS_RECEBIDOS!$E$2:$F$4998,ARQUIVOS_RECEBIDOS!$F$2:$F$4998,-1),2,)</f>
        <v>R01</v>
      </c>
      <c r="C325" s="6" t="s">
        <v>4319</v>
      </c>
      <c r="D325" s="8" t="s">
        <v>4276</v>
      </c>
      <c r="E325" s="8" t="s">
        <v>4335</v>
      </c>
      <c r="F325" s="6" t="s">
        <v>4153</v>
      </c>
      <c r="G325" s="49" t="s">
        <v>5490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25" s="6" t="str" cm="1">
        <f t="array" ref="I325">_xlfn.TEXTJOIN(", ",TRUE,_xlfn.UNIQUE(_xlfn._xlws.FILTER(ARQUIVOS_RECEBIDOS!$F$2:$F$4998,ARQUIVOS_RECEBIDOS!$E$2:$E$4998=LD_01[[#This Row],[DOCUMENTO]])))</f>
        <v>R01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01\MSV-163MS-512-NORTE\31.SI</v>
      </c>
      <c r="L3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ATERPA\0.TABLET\A373_Projetos_Ano01\MSV-163MS-512-NORTE\31.SI</v>
      </c>
    </row>
    <row r="326" spans="1:12" ht="28.8" x14ac:dyDescent="0.3">
      <c r="A326" s="6" t="s">
        <v>3110</v>
      </c>
      <c r="B326" s="6" t="str">
        <f>VLOOKUP(LD_01[[#This Row],[DOCUMENTO]],_xlfn.SORTBY(ARQUIVOS_RECEBIDOS!$E$2:$F$4998,ARQUIVOS_RECEBIDOS!$F$2:$F$4998,-1),2,)</f>
        <v>R00</v>
      </c>
      <c r="C326" s="6" t="s">
        <v>4319</v>
      </c>
      <c r="D326" s="8" t="s">
        <v>4277</v>
      </c>
      <c r="E326" s="8" t="s">
        <v>4335</v>
      </c>
      <c r="F326" s="6" t="s">
        <v>4153</v>
      </c>
      <c r="G326" s="49" t="s">
        <v>5490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26" s="6" t="str" cm="1">
        <f t="array" ref="I326">_xlfn.TEXTJOIN(", ",TRUE,_xlfn.UNIQUE(_xlfn._xlws.FILTER(ARQUIVOS_RECEBIDOS!$F$2:$F$4998,ARQUIVOS_RECEBIDOS!$E$2:$E$4998=LD_01[[#This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45838</v>
      </c>
      <c r="K3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01\MSV-163MS-512-NORTE\31.SI</v>
      </c>
      <c r="L3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ATERPA\0.TABLET\A373_Projetos_Ano01\MSV-163MS-512-NORTE\31.SI</v>
      </c>
    </row>
    <row r="327" spans="1:12" ht="28.8" x14ac:dyDescent="0.3">
      <c r="A327" s="6" t="s">
        <v>3111</v>
      </c>
      <c r="B327" s="6" t="str">
        <f>VLOOKUP(LD_01[[#This Row],[DOCUMENTO]],_xlfn.SORTBY(ARQUIVOS_RECEBIDOS!$E$2:$F$4998,ARQUIVOS_RECEBIDOS!$F$2:$F$4998,-1),2,)</f>
        <v>R00</v>
      </c>
      <c r="C327" s="6" t="s">
        <v>4319</v>
      </c>
      <c r="D327" s="8" t="s">
        <v>4304</v>
      </c>
      <c r="E327" s="8" t="s">
        <v>4335</v>
      </c>
      <c r="F327" s="6" t="s">
        <v>4153</v>
      </c>
      <c r="G327" s="49" t="s">
        <v>5490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27" s="6" t="str" cm="1">
        <f t="array" ref="I327">_xlfn.TEXTJOIN(", ",TRUE,_xlfn.UNIQUE(_xlfn._xlws.FILTER(ARQUIVOS_RECEBIDOS!$F$2:$F$4998,ARQUIVOS_RECEBIDOS!$E$2:$E$4998=LD_01[[#This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01\MSV-163MS-512-NORTE\31.SI</v>
      </c>
      <c r="L3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ATERPA\0.TABLET\A373_Projetos_Ano01\MSV-163MS-512-NORTE\31.SI</v>
      </c>
    </row>
    <row r="328" spans="1:12" ht="28.8" x14ac:dyDescent="0.3">
      <c r="A328" s="6" t="s">
        <v>4066</v>
      </c>
      <c r="B328" s="6" t="str">
        <f>VLOOKUP(LD_01[[#This Row],[DOCUMENTO]],_xlfn.SORTBY(ARQUIVOS_RECEBIDOS!$E$2:$F$4998,ARQUIVOS_RECEBIDOS!$F$2:$F$4998,-1),2,)</f>
        <v>R00</v>
      </c>
      <c r="C328" s="6" t="s">
        <v>4319</v>
      </c>
      <c r="D328" s="8" t="s">
        <v>4249</v>
      </c>
      <c r="E328" s="8" t="s">
        <v>4335</v>
      </c>
      <c r="F328" s="6" t="s">
        <v>4153</v>
      </c>
      <c r="G328" s="49" t="s">
        <v>5490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8" s="6" t="str" cm="1">
        <f t="array" ref="I328">_xlfn.TEXTJOIN(", ",TRUE,_xlfn.UNIQUE(_xlfn._xlws.FILTER(ARQUIVOS_RECEBIDOS!$F$2:$F$4998,ARQUIVOS_RECEBIDOS!$E$2:$E$4998=LD_01[[#This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45895</v>
      </c>
      <c r="K3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01\MSV-163MS-512-NORTE\31.SI</v>
      </c>
      <c r="L3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ATERPA\0.TABLET\A373_Projetos_Ano01\MSV-163MS-512-NORTE\31.SI</v>
      </c>
    </row>
    <row r="329" spans="1:12" ht="28.8" x14ac:dyDescent="0.3">
      <c r="A329" s="6" t="s">
        <v>3099</v>
      </c>
      <c r="B329" s="6" t="str">
        <f>VLOOKUP(LD_01[[#This Row],[DOCUMENTO]],_xlfn.SORTBY(ARQUIVOS_RECEBIDOS!$E$2:$F$4998,ARQUIVOS_RECEBIDOS!$F$2:$F$4998,-1),2,)</f>
        <v>R02</v>
      </c>
      <c r="C329" s="6" t="s">
        <v>4319</v>
      </c>
      <c r="D329" s="8" t="s">
        <v>4298</v>
      </c>
      <c r="E329" s="8" t="s">
        <v>4334</v>
      </c>
      <c r="F329" s="6" t="s">
        <v>4151</v>
      </c>
      <c r="G329" s="49" t="s">
        <v>5490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29" s="6" t="str" cm="1">
        <f t="array" ref="I329">_xlfn.TEXTJOIN(", ",TRUE,_xlfn.UNIQUE(_xlfn._xlws.FILTER(ARQUIVOS_RECEBIDOS!$F$2:$F$4998,ARQUIVOS_RECEBIDOS!$E$2:$E$4998=LD_01[[#This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01\MSV-163MS-512-NORTE\32.TE</v>
      </c>
      <c r="L3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ATERPA\0.TABLET\A373_Projetos_Ano01\MSV-163MS-512-NORTE\32.TE</v>
      </c>
    </row>
    <row r="330" spans="1:12" ht="28.8" x14ac:dyDescent="0.3">
      <c r="A330" s="6" t="s">
        <v>3100</v>
      </c>
      <c r="B330" s="6" t="str">
        <f>VLOOKUP(LD_01[[#This Row],[DOCUMENTO]],_xlfn.SORTBY(ARQUIVOS_RECEBIDOS!$E$2:$F$4998,ARQUIVOS_RECEBIDOS!$F$2:$F$4998,-1),2,)</f>
        <v>R02</v>
      </c>
      <c r="C330" s="6" t="s">
        <v>4319</v>
      </c>
      <c r="D330" s="8" t="s">
        <v>4299</v>
      </c>
      <c r="E330" s="8" t="s">
        <v>4334</v>
      </c>
      <c r="F330" s="6" t="s">
        <v>4151</v>
      </c>
      <c r="G330" s="49" t="s">
        <v>5490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30" s="6" t="str" cm="1">
        <f t="array" ref="I330">_xlfn.TEXTJOIN(", ",TRUE,_xlfn.UNIQUE(_xlfn._xlws.FILTER(ARQUIVOS_RECEBIDOS!$F$2:$F$4998,ARQUIVOS_RECEBIDOS!$E$2:$E$4998=LD_01[[#This Row],[DOCUMENTO]])))</f>
        <v>R02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01\MSV-163MS-512-NORTE\32.TE</v>
      </c>
      <c r="L3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ATERPA\0.TABLET\A373_Projetos_Ano01\MSV-163MS-512-NORTE\32.TE</v>
      </c>
    </row>
    <row r="331" spans="1:12" x14ac:dyDescent="0.3">
      <c r="A331" s="6" t="s">
        <v>3101</v>
      </c>
      <c r="B331" s="6" t="str">
        <f>VLOOKUP(LD_01[[#This Row],[DOCUMENTO]],_xlfn.SORTBY(ARQUIVOS_RECEBIDOS!$E$2:$F$4998,ARQUIVOS_RECEBIDOS!$F$2:$F$4998,-1),2,)</f>
        <v>R03</v>
      </c>
      <c r="C331" s="6" t="s">
        <v>4319</v>
      </c>
      <c r="D331" s="8" t="s">
        <v>4300</v>
      </c>
      <c r="E331" s="8" t="s">
        <v>4334</v>
      </c>
      <c r="F331" s="6" t="s">
        <v>4151</v>
      </c>
      <c r="G331" s="49" t="s">
        <v>5490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31" s="6" t="str" cm="1">
        <f t="array" ref="I331">_xlfn.TEXTJOIN(", ",TRUE,_xlfn.UNIQUE(_xlfn._xlws.FILTER(ARQUIVOS_RECEBIDOS!$F$2:$F$4998,ARQUIVOS_RECEBIDOS!$E$2:$E$4998=LD_01[[#This Row],[DOCUMENTO]])))</f>
        <v>R03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01\MSV-163MS-512-NORTE\32.TE</v>
      </c>
      <c r="L3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ATERPA\0.TABLET\A373_Projetos_Ano01\MSV-163MS-512-NORTE\32.TE</v>
      </c>
    </row>
    <row r="332" spans="1:12" ht="28.8" x14ac:dyDescent="0.3">
      <c r="A332" s="6" t="s">
        <v>3102</v>
      </c>
      <c r="B332" s="6" t="str">
        <f>VLOOKUP(LD_01[[#This Row],[DOCUMENTO]],_xlfn.SORTBY(ARQUIVOS_RECEBIDOS!$E$2:$F$4998,ARQUIVOS_RECEBIDOS!$F$2:$F$4998,-1),2,)</f>
        <v>R02</v>
      </c>
      <c r="C332" s="6" t="s">
        <v>4319</v>
      </c>
      <c r="D332" s="8" t="s">
        <v>4301</v>
      </c>
      <c r="E332" s="8" t="s">
        <v>4334</v>
      </c>
      <c r="F332" s="6" t="s">
        <v>4151</v>
      </c>
      <c r="G332" s="49" t="s">
        <v>5490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32" s="6" t="str" cm="1">
        <f t="array" ref="I332">_xlfn.TEXTJOIN(", ",TRUE,_xlfn.UNIQUE(_xlfn._xlws.FILTER(ARQUIVOS_RECEBIDOS!$F$2:$F$4998,ARQUIVOS_RECEBIDOS!$E$2:$E$4998=LD_01[[#This Row],[DOCUMENTO]])))</f>
        <v>R02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01\MSV-163MS-512-NORTE\32.TE</v>
      </c>
      <c r="L3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ATERPA\0.TABLET\A373_Projetos_Ano01\MSV-163MS-512-NORTE\32.TE</v>
      </c>
    </row>
    <row r="333" spans="1:12" x14ac:dyDescent="0.3">
      <c r="A333" s="6" t="s">
        <v>3095</v>
      </c>
      <c r="B333" s="6" t="str">
        <f>VLOOKUP(LD_01[[#This Row],[DOCUMENTO]],_xlfn.SORTBY(ARQUIVOS_RECEBIDOS!$E$2:$F$4998,ARQUIVOS_RECEBIDOS!$F$2:$F$4998,-1),2,)</f>
        <v>R00</v>
      </c>
      <c r="C333" s="6" t="s">
        <v>4319</v>
      </c>
      <c r="D333" s="8" t="s">
        <v>4168</v>
      </c>
      <c r="E333" s="8" t="s">
        <v>4167</v>
      </c>
      <c r="F333" s="6" t="s">
        <v>4149</v>
      </c>
      <c r="G333" s="49" t="s">
        <v>5490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33" s="6" t="str" cm="1">
        <f t="array" ref="I333">_xlfn.TEXTJOIN(", ",TRUE,_xlfn.UNIQUE(_xlfn._xlws.FILTER(ARQUIVOS_RECEBIDOS!$F$2:$F$4998,ARQUIVOS_RECEBIDOS!$E$2:$E$4998=LD_01[[#This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01\MSV-163MS-512-NORTE\33.TO</v>
      </c>
      <c r="L3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ATERPA\0.TABLET\A373_Projetos_Ano01\MSV-163MS-512-NORTE\33.TO</v>
      </c>
    </row>
    <row r="334" spans="1:12" x14ac:dyDescent="0.3">
      <c r="A334" s="6" t="s">
        <v>3096</v>
      </c>
      <c r="B334" s="6" t="str">
        <f>VLOOKUP(LD_01[[#This Row],[DOCUMENTO]],_xlfn.SORTBY(ARQUIVOS_RECEBIDOS!$E$2:$F$4998,ARQUIVOS_RECEBIDOS!$F$2:$F$4998,-1),2,)</f>
        <v>R00</v>
      </c>
      <c r="C334" s="6" t="s">
        <v>4319</v>
      </c>
      <c r="D334" s="8" t="s">
        <v>4169</v>
      </c>
      <c r="E334" s="8" t="s">
        <v>4167</v>
      </c>
      <c r="F334" s="6" t="s">
        <v>4149</v>
      </c>
      <c r="G334" s="49" t="s">
        <v>5490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4" s="6" t="str" cm="1">
        <f t="array" ref="I334">_xlfn.TEXTJOIN(", ",TRUE,_xlfn.UNIQUE(_xlfn._xlws.FILTER(ARQUIVOS_RECEBIDOS!$F$2:$F$4998,ARQUIVOS_RECEBIDOS!$E$2:$E$4998=LD_01[[#This Row],[DOCUMENTO]])))</f>
        <v>R00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01\MSV-163MS-512-NORTE\33.TO</v>
      </c>
      <c r="L3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ATERPA\0.TABLET\A373_Projetos_Ano01\MSV-163MS-512-NORTE\33.TO</v>
      </c>
    </row>
    <row r="335" spans="1:12" ht="28.8" x14ac:dyDescent="0.3">
      <c r="A335" s="6" t="s">
        <v>3126</v>
      </c>
      <c r="B335" s="6" t="str">
        <f>VLOOKUP(LD_01[[#This Row],[DOCUMENTO]],_xlfn.SORTBY(ARQUIVOS_RECEBIDOS!$E$2:$F$4998,ARQUIVOS_RECEBIDOS!$F$2:$F$4998,-1),2,)</f>
        <v>R00</v>
      </c>
      <c r="C335" s="6" t="s">
        <v>4319</v>
      </c>
      <c r="D335" s="8" t="s">
        <v>4308</v>
      </c>
      <c r="E335" s="8" t="s">
        <v>4339</v>
      </c>
      <c r="F335" s="6" t="s">
        <v>4159</v>
      </c>
      <c r="G335" s="49" t="s">
        <v>5490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5" s="6" t="str" cm="1">
        <f t="array" ref="I335">_xlfn.TEXTJOIN(", ",TRUE,_xlfn.UNIQUE(_xlfn._xlws.FILTER(ARQUIVOS_RECEBIDOS!$F$2:$F$4998,ARQUIVOS_RECEBIDOS!$E$2:$E$4998=LD_01[[#This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01\MSV-163MS-512-NORTE\34.TR</v>
      </c>
      <c r="L3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ATERPA\0.TABLET\A373_Projetos_Ano01\MSV-163MS-512-NORTE\34.TR</v>
      </c>
    </row>
    <row r="336" spans="1:12" x14ac:dyDescent="0.3">
      <c r="A336" s="6" t="s">
        <v>3136</v>
      </c>
      <c r="B336" s="6" t="str">
        <f>VLOOKUP(LD_01[[#This Row],[DOCUMENTO]],_xlfn.SORTBY(ARQUIVOS_RECEBIDOS!$E$2:$F$4998,ARQUIVOS_RECEBIDOS!$F$2:$F$4998,-1),2,)</f>
        <v>R01</v>
      </c>
      <c r="C336" s="6" t="s">
        <v>4316</v>
      </c>
      <c r="D336" s="8" t="s">
        <v>4080</v>
      </c>
      <c r="E336" s="8" t="s">
        <v>4146</v>
      </c>
      <c r="F336" s="6" t="s">
        <v>4152</v>
      </c>
      <c r="G336" s="49" t="s">
        <v>5490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36" s="6" t="str" cm="1">
        <f t="array" ref="I336">_xlfn.TEXTJOIN(", ",TRUE,_xlfn.UNIQUE(_xlfn._xlws.FILTER(ARQUIVOS_RECEBIDOS!$F$2:$F$4998,ARQUIVOS_RECEBIDOS!$E$2:$E$4998=LD_01[[#This Row],[DOCUMENTO]])))</f>
        <v>R01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01\MSV-163MS-515-NORTE\10.DR</v>
      </c>
      <c r="L3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ATERPA\0.TABLET\A373_Projetos_Ano01\MSV-163MS-515-NORTE\10.DR</v>
      </c>
    </row>
    <row r="337" spans="1:12" ht="28.8" x14ac:dyDescent="0.3">
      <c r="A337" s="6" t="s">
        <v>3137</v>
      </c>
      <c r="B337" s="6" t="str">
        <f>VLOOKUP(LD_01[[#This Row],[DOCUMENTO]],_xlfn.SORTBY(ARQUIVOS_RECEBIDOS!$E$2:$F$4998,ARQUIVOS_RECEBIDOS!$F$2:$F$4998,-1),2,)</f>
        <v>R00</v>
      </c>
      <c r="C337" s="6" t="s">
        <v>4316</v>
      </c>
      <c r="D337" s="8" t="s">
        <v>4981</v>
      </c>
      <c r="E337" s="8" t="s">
        <v>4146</v>
      </c>
      <c r="F337" s="6" t="s">
        <v>4152</v>
      </c>
      <c r="G337" s="49" t="s">
        <v>5490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37" s="6" t="str" cm="1">
        <f t="array" ref="I337">_xlfn.TEXTJOIN(", ",TRUE,_xlfn.UNIQUE(_xlfn._xlws.FILTER(ARQUIVOS_RECEBIDOS!$F$2:$F$4998,ARQUIVOS_RECEBIDOS!$E$2:$E$4998=LD_01[[#This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01\MSV-163MS-515-NORTE\10.DR</v>
      </c>
      <c r="L3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ATERPA\0.TABLET\A373_Projetos_Ano01\MSV-163MS-515-NORTE\10.DR</v>
      </c>
    </row>
    <row r="338" spans="1:12" ht="28.8" x14ac:dyDescent="0.3">
      <c r="A338" s="6" t="s">
        <v>3138</v>
      </c>
      <c r="B338" s="6" t="str">
        <f>VLOOKUP(LD_01[[#This Row],[DOCUMENTO]],_xlfn.SORTBY(ARQUIVOS_RECEBIDOS!$E$2:$F$4998,ARQUIVOS_RECEBIDOS!$F$2:$F$4998,-1),2,)</f>
        <v>R01</v>
      </c>
      <c r="C338" s="6" t="s">
        <v>4316</v>
      </c>
      <c r="D338" s="8" t="s">
        <v>4982</v>
      </c>
      <c r="E338" s="8" t="s">
        <v>4146</v>
      </c>
      <c r="F338" s="6" t="s">
        <v>4152</v>
      </c>
      <c r="G338" s="49" t="s">
        <v>5490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38" s="6" t="str" cm="1">
        <f t="array" ref="I338">_xlfn.TEXTJOIN(", ",TRUE,_xlfn.UNIQUE(_xlfn._xlws.FILTER(ARQUIVOS_RECEBIDOS!$F$2:$F$4998,ARQUIVOS_RECEBIDOS!$E$2:$E$4998=LD_01[[#This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01\MSV-163MS-515-NORTE\10.DR</v>
      </c>
      <c r="L3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ATERPA\0.TABLET\A373_Projetos_Ano01\MSV-163MS-515-NORTE\10.DR</v>
      </c>
    </row>
    <row r="339" spans="1:12" ht="28.8" x14ac:dyDescent="0.3">
      <c r="A339" s="6" t="s">
        <v>3139</v>
      </c>
      <c r="B339" s="6" t="str">
        <f>VLOOKUP(LD_01[[#This Row],[DOCUMENTO]],_xlfn.SORTBY(ARQUIVOS_RECEBIDOS!$E$2:$F$4998,ARQUIVOS_RECEBIDOS!$F$2:$F$4998,-1),2,)</f>
        <v>R01</v>
      </c>
      <c r="C339" s="6" t="s">
        <v>4316</v>
      </c>
      <c r="D339" s="8" t="s">
        <v>4983</v>
      </c>
      <c r="E339" s="8" t="s">
        <v>4146</v>
      </c>
      <c r="F339" s="6" t="s">
        <v>4152</v>
      </c>
      <c r="G339" s="49" t="s">
        <v>5490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39" s="6" t="str" cm="1">
        <f t="array" ref="I339">_xlfn.TEXTJOIN(", ",TRUE,_xlfn.UNIQUE(_xlfn._xlws.FILTER(ARQUIVOS_RECEBIDOS!$F$2:$F$4998,ARQUIVOS_RECEBIDOS!$E$2:$E$4998=LD_01[[#This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01\MSV-163MS-515-NORTE\10.DR</v>
      </c>
      <c r="L3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ATERPA\0.TABLET\A373_Projetos_Ano01\MSV-163MS-515-NORTE\10.DR</v>
      </c>
    </row>
    <row r="340" spans="1:12" x14ac:dyDescent="0.3">
      <c r="A340" s="6" t="s">
        <v>3153</v>
      </c>
      <c r="B340" s="6" t="str">
        <f>VLOOKUP(LD_01[[#This Row],[DOCUMENTO]],_xlfn.SORTBY(ARQUIVOS_RECEBIDOS!$E$2:$F$4998,ARQUIVOS_RECEBIDOS!$F$2:$F$4998,-1),2,)</f>
        <v>R01</v>
      </c>
      <c r="C340" s="6" t="s">
        <v>4316</v>
      </c>
      <c r="D340" s="8" t="s">
        <v>4091</v>
      </c>
      <c r="E340" s="8" t="s">
        <v>4148</v>
      </c>
      <c r="F340" s="6" t="s">
        <v>4157</v>
      </c>
      <c r="G340" s="49" t="s">
        <v>5490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40" s="6" t="str" cm="1">
        <f t="array" ref="I340">_xlfn.TEXTJOIN(", ",TRUE,_xlfn.UNIQUE(_xlfn._xlws.FILTER(ARQUIVOS_RECEBIDOS!$F$2:$F$4998,ARQUIVOS_RECEBIDOS!$E$2:$E$4998=LD_01[[#This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01\MSV-163MS-515-NORTE\12.DV</v>
      </c>
      <c r="L3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ATERPA\0.TABLET\A373_Projetos_Ano01\MSV-163MS-515-NORTE\12.DV</v>
      </c>
    </row>
    <row r="341" spans="1:12" x14ac:dyDescent="0.3">
      <c r="A341" s="6" t="s">
        <v>3154</v>
      </c>
      <c r="B341" s="6" t="str">
        <f>VLOOKUP(LD_01[[#This Row],[DOCUMENTO]],_xlfn.SORTBY(ARQUIVOS_RECEBIDOS!$E$2:$F$4998,ARQUIVOS_RECEBIDOS!$F$2:$F$4998,-1),2,)</f>
        <v>R00</v>
      </c>
      <c r="C341" s="6" t="s">
        <v>4316</v>
      </c>
      <c r="D341" s="8" t="s">
        <v>4091</v>
      </c>
      <c r="E341" s="8" t="s">
        <v>4148</v>
      </c>
      <c r="F341" s="6" t="s">
        <v>4157</v>
      </c>
      <c r="G341" s="49" t="s">
        <v>5490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41" s="6" t="str" cm="1">
        <f t="array" ref="I341">_xlfn.TEXTJOIN(", ",TRUE,_xlfn.UNIQUE(_xlfn._xlws.FILTER(ARQUIVOS_RECEBIDOS!$F$2:$F$4998,ARQUIVOS_RECEBIDOS!$E$2:$E$4998=LD_01[[#This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01\MSV-163MS-515-NORTE\12.DV</v>
      </c>
      <c r="L3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ATERPA\0.TABLET\A373_Projetos_Ano01\MSV-163MS-515-NORTE\12.DV</v>
      </c>
    </row>
    <row r="342" spans="1:12" ht="28.8" x14ac:dyDescent="0.3">
      <c r="A342" s="6" t="s">
        <v>3155</v>
      </c>
      <c r="B342" s="6" t="str">
        <f>VLOOKUP(LD_01[[#This Row],[DOCUMENTO]],_xlfn.SORTBY(ARQUIVOS_RECEBIDOS!$E$2:$F$4998,ARQUIVOS_RECEBIDOS!$F$2:$F$4998,-1),2,)</f>
        <v>R00</v>
      </c>
      <c r="C342" s="6" t="s">
        <v>4316</v>
      </c>
      <c r="D342" s="8" t="s">
        <v>4171</v>
      </c>
      <c r="E342" s="8" t="s">
        <v>4148</v>
      </c>
      <c r="F342" s="6" t="s">
        <v>4157</v>
      </c>
      <c r="G342" s="49" t="s">
        <v>5490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42" s="6" t="str" cm="1">
        <f t="array" ref="I342">_xlfn.TEXTJOIN(", ",TRUE,_xlfn.UNIQUE(_xlfn._xlws.FILTER(ARQUIVOS_RECEBIDOS!$F$2:$F$4998,ARQUIVOS_RECEBIDOS!$E$2:$E$4998=LD_01[[#This Row],[DOCUMENTO]])))</f>
        <v>R00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01\MSV-163MS-515-NORTE\12.DV</v>
      </c>
      <c r="L3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ATERPA\0.TABLET\A373_Projetos_Ano01\MSV-163MS-515-NORTE\12.DV</v>
      </c>
    </row>
    <row r="343" spans="1:12" x14ac:dyDescent="0.3">
      <c r="A343" s="6" t="s">
        <v>3129</v>
      </c>
      <c r="B343" s="6" t="str">
        <f>VLOOKUP(LD_01[[#This Row],[DOCUMENTO]],_xlfn.SORTBY(ARQUIVOS_RECEBIDOS!$E$2:$F$4998,ARQUIVOS_RECEBIDOS!$F$2:$F$4998,-1),2,)</f>
        <v>R01</v>
      </c>
      <c r="C343" s="6" t="s">
        <v>4316</v>
      </c>
      <c r="D343" s="8" t="s">
        <v>4080</v>
      </c>
      <c r="E343" s="8" t="s">
        <v>4145</v>
      </c>
      <c r="F343" s="6" t="s">
        <v>4150</v>
      </c>
      <c r="G343" s="49" t="s">
        <v>5490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3" s="6" t="str" cm="1">
        <f t="array" ref="I343">_xlfn.TEXTJOIN(", ",TRUE,_xlfn.UNIQUE(_xlfn._xlws.FILTER(ARQUIVOS_RECEBIDOS!$F$2:$F$4998,ARQUIVOS_RECEBIDOS!$E$2:$E$4998=LD_01[[#This Row],[DOCUMENTO]])))</f>
        <v>R01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01\MSV-163MS-515-NORTE\18.GE</v>
      </c>
      <c r="L3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ATERPA\0.TABLET\A373_Projetos_Ano01\MSV-163MS-515-NORTE\18.GE</v>
      </c>
    </row>
    <row r="344" spans="1:12" x14ac:dyDescent="0.3">
      <c r="A344" s="6" t="s">
        <v>3130</v>
      </c>
      <c r="B344" s="6" t="str">
        <f>VLOOKUP(LD_01[[#This Row],[DOCUMENTO]],_xlfn.SORTBY(ARQUIVOS_RECEBIDOS!$E$2:$F$4998,ARQUIVOS_RECEBIDOS!$F$2:$F$4998,-1),2,)</f>
        <v>R00</v>
      </c>
      <c r="C344" s="6" t="s">
        <v>4316</v>
      </c>
      <c r="D344" s="8" t="s">
        <v>4984</v>
      </c>
      <c r="E344" s="8" t="s">
        <v>4145</v>
      </c>
      <c r="F344" s="6" t="s">
        <v>4150</v>
      </c>
      <c r="G344" s="49" t="s">
        <v>5490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4" s="6" t="str" cm="1">
        <f t="array" ref="I344">_xlfn.TEXTJOIN(", ",TRUE,_xlfn.UNIQUE(_xlfn._xlws.FILTER(ARQUIVOS_RECEBIDOS!$F$2:$F$4998,ARQUIVOS_RECEBIDOS!$E$2:$E$4998=LD_01[[#This Row],[DOCUMENTO]])))</f>
        <v>R00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01\MSV-163MS-515-NORTE\18.GE</v>
      </c>
      <c r="L3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ATERPA\0.TABLET\A373_Projetos_Ano01\MSV-163MS-515-NORTE\18.GE</v>
      </c>
    </row>
    <row r="345" spans="1:12" ht="28.8" x14ac:dyDescent="0.3">
      <c r="A345" s="6" t="s">
        <v>3131</v>
      </c>
      <c r="B345" s="6" t="str">
        <f>VLOOKUP(LD_01[[#This Row],[DOCUMENTO]],_xlfn.SORTBY(ARQUIVOS_RECEBIDOS!$E$2:$F$4998,ARQUIVOS_RECEBIDOS!$F$2:$F$4998,-1),2,)</f>
        <v>R00</v>
      </c>
      <c r="C345" s="6" t="s">
        <v>4316</v>
      </c>
      <c r="D345" s="8" t="s">
        <v>4985</v>
      </c>
      <c r="E345" s="8" t="s">
        <v>4145</v>
      </c>
      <c r="F345" s="6" t="s">
        <v>4150</v>
      </c>
      <c r="G345" s="49" t="s">
        <v>5490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45" s="6" t="str" cm="1">
        <f t="array" ref="I345">_xlfn.TEXTJOIN(", ",TRUE,_xlfn.UNIQUE(_xlfn._xlws.FILTER(ARQUIVOS_RECEBIDOS!$F$2:$F$4998,ARQUIVOS_RECEBIDOS!$E$2:$E$4998=LD_01[[#This Row],[DOCUMENTO]])))</f>
        <v>R00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01\MSV-163MS-515-NORTE\18.GE</v>
      </c>
      <c r="L3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ATERPA\0.TABLET\A373_Projetos_Ano01\MSV-163MS-515-NORTE\18.GE</v>
      </c>
    </row>
    <row r="346" spans="1:12" ht="28.8" x14ac:dyDescent="0.3">
      <c r="A346" s="6" t="s">
        <v>3148</v>
      </c>
      <c r="B346" s="6" t="str">
        <f>VLOOKUP(LD_01[[#This Row],[DOCUMENTO]],_xlfn.SORTBY(ARQUIVOS_RECEBIDOS!$E$2:$F$4998,ARQUIVOS_RECEBIDOS!$F$2:$F$4998,-1),2,)</f>
        <v>R01</v>
      </c>
      <c r="C346" s="6" t="s">
        <v>4316</v>
      </c>
      <c r="D346" s="8" t="s">
        <v>4080</v>
      </c>
      <c r="E346" s="8" t="s">
        <v>4336</v>
      </c>
      <c r="F346" s="6" t="s">
        <v>4155</v>
      </c>
      <c r="G346" s="49" t="s">
        <v>5490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46" s="6" t="str" cm="1">
        <f t="array" ref="I346">_xlfn.TEXTJOIN(", ",TRUE,_xlfn.UNIQUE(_xlfn._xlws.FILTER(ARQUIVOS_RECEBIDOS!$F$2:$F$4998,ARQUIVOS_RECEBIDOS!$E$2:$E$4998=LD_01[[#This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01\MSV-163MS-515-NORTE\19.GG</v>
      </c>
      <c r="L3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ATERPA\0.TABLET\A373_Projetos_Ano01\MSV-163MS-515-NORTE\19.GG</v>
      </c>
    </row>
    <row r="347" spans="1:12" ht="28.8" x14ac:dyDescent="0.3">
      <c r="A347" s="6" t="s">
        <v>3149</v>
      </c>
      <c r="B347" s="6" t="str">
        <f>VLOOKUP(LD_01[[#This Row],[DOCUMENTO]],_xlfn.SORTBY(ARQUIVOS_RECEBIDOS!$E$2:$F$4998,ARQUIVOS_RECEBIDOS!$F$2:$F$4998,-1),2,)</f>
        <v>R01</v>
      </c>
      <c r="C347" s="6" t="s">
        <v>4316</v>
      </c>
      <c r="D347" s="8" t="s">
        <v>4080</v>
      </c>
      <c r="E347" s="8" t="s">
        <v>4336</v>
      </c>
      <c r="F347" s="6" t="s">
        <v>4155</v>
      </c>
      <c r="G347" s="49" t="s">
        <v>5490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47" s="6" t="str" cm="1">
        <f t="array" ref="I347">_xlfn.TEXTJOIN(", ",TRUE,_xlfn.UNIQUE(_xlfn._xlws.FILTER(ARQUIVOS_RECEBIDOS!$F$2:$F$4998,ARQUIVOS_RECEBIDOS!$E$2:$E$4998=LD_01[[#This Row],[DOCUMENTO]])))</f>
        <v>R01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01\MSV-163MS-515-NORTE\19.GG</v>
      </c>
      <c r="L3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ATERPA\0.TABLET\A373_Projetos_Ano01\MSV-163MS-515-NORTE\19.GG</v>
      </c>
    </row>
    <row r="348" spans="1:12" ht="28.8" x14ac:dyDescent="0.3">
      <c r="A348" s="6" t="s">
        <v>3150</v>
      </c>
      <c r="B348" s="6" t="str">
        <f>VLOOKUP(LD_01[[#This Row],[DOCUMENTO]],_xlfn.SORTBY(ARQUIVOS_RECEBIDOS!$E$2:$F$4998,ARQUIVOS_RECEBIDOS!$F$2:$F$4998,-1),2,)</f>
        <v>R00</v>
      </c>
      <c r="C348" s="6" t="s">
        <v>4316</v>
      </c>
      <c r="D348" s="8" t="s">
        <v>4107</v>
      </c>
      <c r="E348" s="8" t="s">
        <v>4336</v>
      </c>
      <c r="F348" s="6" t="s">
        <v>4155</v>
      </c>
      <c r="G348" s="49" t="s">
        <v>5490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48" s="6" t="str" cm="1">
        <f t="array" ref="I348">_xlfn.TEXTJOIN(", ",TRUE,_xlfn.UNIQUE(_xlfn._xlws.FILTER(ARQUIVOS_RECEBIDOS!$F$2:$F$4998,ARQUIVOS_RECEBIDOS!$E$2:$E$4998=LD_01[[#This Row],[DOCUMENTO]])))</f>
        <v>R00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01\MSV-163MS-515-NORTE\19.GG</v>
      </c>
      <c r="L3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ATERPA\0.TABLET\A373_Projetos_Ano01\MSV-163MS-515-NORTE\19.GG</v>
      </c>
    </row>
    <row r="349" spans="1:12" ht="28.8" x14ac:dyDescent="0.3">
      <c r="A349" s="6" t="s">
        <v>3151</v>
      </c>
      <c r="B349" s="6" t="str">
        <f>VLOOKUP(LD_01[[#This Row],[DOCUMENTO]],_xlfn.SORTBY(ARQUIVOS_RECEBIDOS!$E$2:$F$4998,ARQUIVOS_RECEBIDOS!$F$2:$F$4998,-1),2,)</f>
        <v>R01</v>
      </c>
      <c r="C349" s="6" t="s">
        <v>4316</v>
      </c>
      <c r="D349" s="8" t="s">
        <v>4091</v>
      </c>
      <c r="E349" s="8" t="s">
        <v>4337</v>
      </c>
      <c r="F349" s="6" t="s">
        <v>4156</v>
      </c>
      <c r="G349" s="49" t="s">
        <v>5490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49" s="6" t="str" cm="1">
        <f t="array" ref="I349">_xlfn.TEXTJOIN(", ",TRUE,_xlfn.UNIQUE(_xlfn._xlws.FILTER(ARQUIVOS_RECEBIDOS!$F$2:$F$4998,ARQUIVOS_RECEBIDOS!$E$2:$E$4998=LD_01[[#This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01\MSV-163MS-515-NORTE\23.IN</v>
      </c>
      <c r="L3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ATERPA\0.TABLET\A373_Projetos_Ano01\MSV-163MS-515-NORTE\23.IN</v>
      </c>
    </row>
    <row r="350" spans="1:12" ht="28.8" x14ac:dyDescent="0.3">
      <c r="A350" s="6" t="s">
        <v>3152</v>
      </c>
      <c r="B350" s="6" t="str">
        <f>VLOOKUP(LD_01[[#This Row],[DOCUMENTO]],_xlfn.SORTBY(ARQUIVOS_RECEBIDOS!$E$2:$F$4998,ARQUIVOS_RECEBIDOS!$F$2:$F$4998,-1),2,)</f>
        <v>R00</v>
      </c>
      <c r="C350" s="6" t="s">
        <v>4316</v>
      </c>
      <c r="D350" s="8" t="s">
        <v>4170</v>
      </c>
      <c r="E350" s="8" t="s">
        <v>4337</v>
      </c>
      <c r="F350" s="6" t="s">
        <v>4156</v>
      </c>
      <c r="G350" s="49" t="s">
        <v>5490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350" s="6" t="str" cm="1">
        <f t="array" ref="I350">_xlfn.TEXTJOIN(", ",TRUE,_xlfn.UNIQUE(_xlfn._xlws.FILTER(ARQUIVOS_RECEBIDOS!$F$2:$F$4998,ARQUIVOS_RECEBIDOS!$E$2:$E$4998=LD_01[[#This Row],[DOCUMENTO]])))</f>
        <v>R00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01\MSV-163MS-515-NORTE\23.IN</v>
      </c>
      <c r="L3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ATERPA\0.TABLET\A373_Projetos_Ano01\MSV-163MS-515-NORTE\23.IN</v>
      </c>
    </row>
    <row r="351" spans="1:12" x14ac:dyDescent="0.3">
      <c r="A351" s="6" t="s">
        <v>3156</v>
      </c>
      <c r="B351" s="6" t="str">
        <f>VLOOKUP(LD_01[[#This Row],[DOCUMENTO]],_xlfn.SORTBY(ARQUIVOS_RECEBIDOS!$E$2:$F$4998,ARQUIVOS_RECEBIDOS!$F$2:$F$4998,-1),2,)</f>
        <v>R01</v>
      </c>
      <c r="C351" s="6" t="s">
        <v>4316</v>
      </c>
      <c r="D351" s="8" t="s">
        <v>4091</v>
      </c>
      <c r="E351" s="8" t="s">
        <v>4338</v>
      </c>
      <c r="F351" s="6" t="s">
        <v>4158</v>
      </c>
      <c r="G351" s="49" t="s">
        <v>5490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51" s="6" t="str" cm="1">
        <f t="array" ref="I351">_xlfn.TEXTJOIN(", ",TRUE,_xlfn.UNIQUE(_xlfn._xlws.FILTER(ARQUIVOS_RECEBIDOS!$F$2:$F$4998,ARQUIVOS_RECEBIDOS!$E$2:$E$4998=LD_01[[#This Row],[DOCUMENTO]])))</f>
        <v>R01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01\MSV-163MS-515-NORTE\27.PA</v>
      </c>
      <c r="L3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ATERPA\0.TABLET\A373_Projetos_Ano01\MSV-163MS-515-NORTE\27.PA</v>
      </c>
    </row>
    <row r="352" spans="1:12" ht="28.8" x14ac:dyDescent="0.3">
      <c r="A352" s="6" t="s">
        <v>3157</v>
      </c>
      <c r="B352" s="6" t="str">
        <f>VLOOKUP(LD_01[[#This Row],[DOCUMENTO]],_xlfn.SORTBY(ARQUIVOS_RECEBIDOS!$E$2:$F$4998,ARQUIVOS_RECEBIDOS!$F$2:$F$4998,-1),2,)</f>
        <v>R00</v>
      </c>
      <c r="C352" s="6" t="s">
        <v>4316</v>
      </c>
      <c r="D352" s="8" t="s">
        <v>4173</v>
      </c>
      <c r="E352" s="8" t="s">
        <v>4338</v>
      </c>
      <c r="F352" s="6" t="s">
        <v>4158</v>
      </c>
      <c r="G352" s="49" t="s">
        <v>5490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52" s="6" t="str" cm="1">
        <f t="array" ref="I352">_xlfn.TEXTJOIN(", ",TRUE,_xlfn.UNIQUE(_xlfn._xlws.FILTER(ARQUIVOS_RECEBIDOS!$F$2:$F$4998,ARQUIVOS_RECEBIDOS!$E$2:$E$4998=LD_01[[#This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01\MSV-163MS-515-NORTE\27.PA</v>
      </c>
      <c r="L3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ATERPA\0.TABLET\A373_Projetos_Ano01\MSV-163MS-515-NORTE\27.PA</v>
      </c>
    </row>
    <row r="353" spans="1:12" x14ac:dyDescent="0.3">
      <c r="A353" s="6" t="s">
        <v>3144</v>
      </c>
      <c r="B353" s="6" t="str">
        <f>VLOOKUP(LD_01[[#This Row],[DOCUMENTO]],_xlfn.SORTBY(ARQUIVOS_RECEBIDOS!$E$2:$F$4998,ARQUIVOS_RECEBIDOS!$F$2:$F$4998,-1),2,)</f>
        <v>R01</v>
      </c>
      <c r="C353" s="6" t="s">
        <v>4316</v>
      </c>
      <c r="D353" s="8" t="s">
        <v>4986</v>
      </c>
      <c r="E353" s="8" t="s">
        <v>4147</v>
      </c>
      <c r="F353" s="6" t="s">
        <v>4154</v>
      </c>
      <c r="G353" s="49" t="s">
        <v>5490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3" s="6" t="str" cm="1">
        <f t="array" ref="I353">_xlfn.TEXTJOIN(", ",TRUE,_xlfn.UNIQUE(_xlfn._xlws.FILTER(ARQUIVOS_RECEBIDOS!$F$2:$F$4998,ARQUIVOS_RECEBIDOS!$E$2:$E$4998=LD_01[[#This Row],[DOCUMENTO]])))</f>
        <v>R01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01\MSV-163MS-515-NORTE\28.PV</v>
      </c>
      <c r="L3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ATERPA\0.TABLET\A373_Projetos_Ano01\MSV-163MS-515-NORTE\28.PV</v>
      </c>
    </row>
    <row r="354" spans="1:12" x14ac:dyDescent="0.3">
      <c r="A354" s="6" t="s">
        <v>3145</v>
      </c>
      <c r="B354" s="6" t="str">
        <f>VLOOKUP(LD_01[[#This Row],[DOCUMENTO]],_xlfn.SORTBY(ARQUIVOS_RECEBIDOS!$E$2:$F$4998,ARQUIVOS_RECEBIDOS!$F$2:$F$4998,-1),2,)</f>
        <v>R02</v>
      </c>
      <c r="C354" s="6" t="s">
        <v>4316</v>
      </c>
      <c r="D354" s="8" t="s">
        <v>4987</v>
      </c>
      <c r="E354" s="8" t="s">
        <v>4147</v>
      </c>
      <c r="F354" s="6" t="s">
        <v>4154</v>
      </c>
      <c r="G354" s="49" t="s">
        <v>5490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4" s="6" t="str" cm="1">
        <f t="array" ref="I354">_xlfn.TEXTJOIN(", ",TRUE,_xlfn.UNIQUE(_xlfn._xlws.FILTER(ARQUIVOS_RECEBIDOS!$F$2:$F$4998,ARQUIVOS_RECEBIDOS!$E$2:$E$4998=LD_01[[#This Row],[DOCUMENTO]])))</f>
        <v>R02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01\MSV-163MS-515-NORTE\28.PV</v>
      </c>
      <c r="L3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ATERPA\0.TABLET\A373_Projetos_Ano01\MSV-163MS-515-NORTE\28.PV</v>
      </c>
    </row>
    <row r="355" spans="1:12" ht="28.8" x14ac:dyDescent="0.3">
      <c r="A355" s="6" t="s">
        <v>3146</v>
      </c>
      <c r="B355" s="6" t="str">
        <f>VLOOKUP(LD_01[[#This Row],[DOCUMENTO]],_xlfn.SORTBY(ARQUIVOS_RECEBIDOS!$E$2:$F$4998,ARQUIVOS_RECEBIDOS!$F$2:$F$4998,-1),2,)</f>
        <v>R01</v>
      </c>
      <c r="C355" s="6" t="s">
        <v>4316</v>
      </c>
      <c r="D355" s="8" t="s">
        <v>4988</v>
      </c>
      <c r="E355" s="8" t="s">
        <v>4147</v>
      </c>
      <c r="F355" s="6" t="s">
        <v>4154</v>
      </c>
      <c r="G355" s="49" t="s">
        <v>5490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55" s="6" t="str" cm="1">
        <f t="array" ref="I355">_xlfn.TEXTJOIN(", ",TRUE,_xlfn.UNIQUE(_xlfn._xlws.FILTER(ARQUIVOS_RECEBIDOS!$F$2:$F$4998,ARQUIVOS_RECEBIDOS!$E$2:$E$4998=LD_01[[#This Row],[DOCUMENTO]])))</f>
        <v>R01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01\MSV-163MS-515-NORTE\28.PV</v>
      </c>
      <c r="L3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ATERPA\0.TABLET\A373_Projetos_Ano01\MSV-163MS-515-NORTE\28.PV</v>
      </c>
    </row>
    <row r="356" spans="1:12" ht="28.8" x14ac:dyDescent="0.3">
      <c r="A356" s="6" t="s">
        <v>3147</v>
      </c>
      <c r="B356" s="6" t="str">
        <f>VLOOKUP(LD_01[[#This Row],[DOCUMENTO]],_xlfn.SORTBY(ARQUIVOS_RECEBIDOS!$E$2:$F$4998,ARQUIVOS_RECEBIDOS!$F$2:$F$4998,-1),2,)</f>
        <v>R01</v>
      </c>
      <c r="C356" s="6" t="s">
        <v>4316</v>
      </c>
      <c r="D356" s="8" t="s">
        <v>4989</v>
      </c>
      <c r="E356" s="8" t="s">
        <v>4147</v>
      </c>
      <c r="F356" s="6" t="s">
        <v>4154</v>
      </c>
      <c r="G356" s="49" t="s">
        <v>5490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56" s="6" t="str" cm="1">
        <f t="array" ref="I356">_xlfn.TEXTJOIN(", ",TRUE,_xlfn.UNIQUE(_xlfn._xlws.FILTER(ARQUIVOS_RECEBIDOS!$F$2:$F$4998,ARQUIVOS_RECEBIDOS!$E$2:$E$4998=LD_01[[#This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01\MSV-163MS-515-NORTE\28.PV</v>
      </c>
      <c r="L3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ATERPA\0.TABLET\A373_Projetos_Ano01\MSV-163MS-515-NORTE\28.PV</v>
      </c>
    </row>
    <row r="357" spans="1:12" x14ac:dyDescent="0.3">
      <c r="A357" s="6" t="s">
        <v>3140</v>
      </c>
      <c r="B357" s="6" t="str">
        <f>VLOOKUP(LD_01[[#This Row],[DOCUMENTO]],_xlfn.SORTBY(ARQUIVOS_RECEBIDOS!$E$2:$F$4998,ARQUIVOS_RECEBIDOS!$F$2:$F$4998,-1),2,)</f>
        <v>R02</v>
      </c>
      <c r="C357" s="6" t="s">
        <v>4316</v>
      </c>
      <c r="D357" s="8" t="s">
        <v>4091</v>
      </c>
      <c r="E357" s="8" t="s">
        <v>4335</v>
      </c>
      <c r="F357" s="6" t="s">
        <v>4153</v>
      </c>
      <c r="G357" s="49" t="s">
        <v>5490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7" s="6" t="str" cm="1">
        <f t="array" ref="I357">_xlfn.TEXTJOIN(", ",TRUE,_xlfn.UNIQUE(_xlfn._xlws.FILTER(ARQUIVOS_RECEBIDOS!$F$2:$F$4998,ARQUIVOS_RECEBIDOS!$E$2:$E$4998=LD_01[[#This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01\MSV-163MS-515-NORTE\31.SI</v>
      </c>
      <c r="L3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ATERPA\0.TABLET\A373_Projetos_Ano01\MSV-163MS-515-NORTE\31.SI</v>
      </c>
    </row>
    <row r="358" spans="1:12" x14ac:dyDescent="0.3">
      <c r="A358" s="6" t="s">
        <v>3141</v>
      </c>
      <c r="B358" s="6" t="str">
        <f>VLOOKUP(LD_01[[#This Row],[DOCUMENTO]],_xlfn.SORTBY(ARQUIVOS_RECEBIDOS!$E$2:$F$4998,ARQUIVOS_RECEBIDOS!$F$2:$F$4998,-1),2,)</f>
        <v>R00</v>
      </c>
      <c r="C358" s="6" t="s">
        <v>4316</v>
      </c>
      <c r="D358" s="8" t="s">
        <v>4986</v>
      </c>
      <c r="E358" s="8" t="s">
        <v>4335</v>
      </c>
      <c r="F358" s="6" t="s">
        <v>4153</v>
      </c>
      <c r="G358" s="49" t="s">
        <v>5490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8" s="6" t="str" cm="1">
        <f t="array" ref="I358">_xlfn.TEXTJOIN(", ",TRUE,_xlfn.UNIQUE(_xlfn._xlws.FILTER(ARQUIVOS_RECEBIDOS!$F$2:$F$4998,ARQUIVOS_RECEBIDOS!$E$2:$E$4998=LD_01[[#This Row],[DOCUMENTO]])))</f>
        <v>R00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01\MSV-163MS-515-NORTE\31.SI</v>
      </c>
      <c r="L3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ATERPA\0.TABLET\A373_Projetos_Ano01\MSV-163MS-515-NORTE\31.SI</v>
      </c>
    </row>
    <row r="359" spans="1:12" x14ac:dyDescent="0.3">
      <c r="A359" s="6" t="s">
        <v>3142</v>
      </c>
      <c r="B359" s="6" t="str">
        <f>VLOOKUP(LD_01[[#This Row],[DOCUMENTO]],_xlfn.SORTBY(ARQUIVOS_RECEBIDOS!$E$2:$F$4998,ARQUIVOS_RECEBIDOS!$F$2:$F$4998,-1),2,)</f>
        <v>R00</v>
      </c>
      <c r="C359" s="6" t="s">
        <v>4316</v>
      </c>
      <c r="D359" s="8" t="s">
        <v>4986</v>
      </c>
      <c r="E359" s="8" t="s">
        <v>4335</v>
      </c>
      <c r="F359" s="6" t="s">
        <v>4153</v>
      </c>
      <c r="G359" s="49" t="s">
        <v>5490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59" s="6" t="str" cm="1">
        <f t="array" ref="I359">_xlfn.TEXTJOIN(", ",TRUE,_xlfn.UNIQUE(_xlfn._xlws.FILTER(ARQUIVOS_RECEBIDOS!$F$2:$F$4998,ARQUIVOS_RECEBIDOS!$E$2:$E$4998=LD_01[[#This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01\MSV-163MS-515-NORTE\31.SI</v>
      </c>
      <c r="L3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ATERPA\0.TABLET\A373_Projetos_Ano01\MSV-163MS-515-NORTE\31.SI</v>
      </c>
    </row>
    <row r="360" spans="1:12" x14ac:dyDescent="0.3">
      <c r="A360" s="6" t="s">
        <v>3143</v>
      </c>
      <c r="B360" s="6" t="str">
        <f>VLOOKUP(LD_01[[#This Row],[DOCUMENTO]],_xlfn.SORTBY(ARQUIVOS_RECEBIDOS!$E$2:$F$4998,ARQUIVOS_RECEBIDOS!$F$2:$F$4998,-1),2,)</f>
        <v>R00</v>
      </c>
      <c r="C360" s="6" t="s">
        <v>4316</v>
      </c>
      <c r="D360" s="8" t="s">
        <v>4990</v>
      </c>
      <c r="E360" s="8" t="s">
        <v>4335</v>
      </c>
      <c r="F360" s="6" t="s">
        <v>4153</v>
      </c>
      <c r="G360" s="49" t="s">
        <v>5490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0" s="6" t="str" cm="1">
        <f t="array" ref="I360">_xlfn.TEXTJOIN(", ",TRUE,_xlfn.UNIQUE(_xlfn._xlws.FILTER(ARQUIVOS_RECEBIDOS!$F$2:$F$4998,ARQUIVOS_RECEBIDOS!$E$2:$E$4998=LD_01[[#This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01\MSV-163MS-515-NORTE\31.SI</v>
      </c>
      <c r="L3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ATERPA\0.TABLET\A373_Projetos_Ano01\MSV-163MS-515-NORTE\31.SI</v>
      </c>
    </row>
    <row r="361" spans="1:12" ht="28.8" x14ac:dyDescent="0.3">
      <c r="A361" s="6" t="s">
        <v>4067</v>
      </c>
      <c r="B361" s="6" t="str">
        <f>VLOOKUP(LD_01[[#This Row],[DOCUMENTO]],_xlfn.SORTBY(ARQUIVOS_RECEBIDOS!$E$2:$F$4998,ARQUIVOS_RECEBIDOS!$F$2:$F$4998,-1),2,)</f>
        <v>R00</v>
      </c>
      <c r="C361" s="6" t="s">
        <v>4316</v>
      </c>
      <c r="D361" s="8" t="s">
        <v>4249</v>
      </c>
      <c r="E361" s="8" t="s">
        <v>4335</v>
      </c>
      <c r="F361" s="6" t="s">
        <v>4153</v>
      </c>
      <c r="G361" s="49" t="s">
        <v>5490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61" s="6" t="str" cm="1">
        <f t="array" ref="I361">_xlfn.TEXTJOIN(", ",TRUE,_xlfn.UNIQUE(_xlfn._xlws.FILTER(ARQUIVOS_RECEBIDOS!$F$2:$F$4998,ARQUIVOS_RECEBIDOS!$E$2:$E$4998=LD_01[[#This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45895</v>
      </c>
      <c r="K3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01\MSV-163MS-515-NORTE\31.SI</v>
      </c>
      <c r="L3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ATERPA\0.TABLET\A373_Projetos_Ano01\MSV-163MS-515-NORTE\31.SI</v>
      </c>
    </row>
    <row r="362" spans="1:12" x14ac:dyDescent="0.3">
      <c r="A362" s="6" t="s">
        <v>3132</v>
      </c>
      <c r="B362" s="6" t="str">
        <f>VLOOKUP(LD_01[[#This Row],[DOCUMENTO]],_xlfn.SORTBY(ARQUIVOS_RECEBIDOS!$E$2:$F$4998,ARQUIVOS_RECEBIDOS!$F$2:$F$4998,-1),2,)</f>
        <v>R02</v>
      </c>
      <c r="C362" s="6" t="s">
        <v>4316</v>
      </c>
      <c r="D362" s="8" t="s">
        <v>4991</v>
      </c>
      <c r="E362" s="8" t="s">
        <v>4334</v>
      </c>
      <c r="F362" s="6" t="s">
        <v>4151</v>
      </c>
      <c r="G362" s="49" t="s">
        <v>5490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62" s="6" t="str" cm="1">
        <f t="array" ref="I362">_xlfn.TEXTJOIN(", ",TRUE,_xlfn.UNIQUE(_xlfn._xlws.FILTER(ARQUIVOS_RECEBIDOS!$F$2:$F$4998,ARQUIVOS_RECEBIDOS!$E$2:$E$4998=LD_01[[#This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01\MSV-163MS-515-NORTE\32.TE</v>
      </c>
      <c r="L3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ATERPA\0.TABLET\A373_Projetos_Ano01\MSV-163MS-515-NORTE\32.TE</v>
      </c>
    </row>
    <row r="363" spans="1:12" x14ac:dyDescent="0.3">
      <c r="A363" s="6" t="s">
        <v>3133</v>
      </c>
      <c r="B363" s="6" t="str">
        <f>VLOOKUP(LD_01[[#This Row],[DOCUMENTO]],_xlfn.SORTBY(ARQUIVOS_RECEBIDOS!$E$2:$F$4998,ARQUIVOS_RECEBIDOS!$F$2:$F$4998,-1),2,)</f>
        <v>R01</v>
      </c>
      <c r="C363" s="6" t="s">
        <v>4316</v>
      </c>
      <c r="D363" s="8" t="s">
        <v>4991</v>
      </c>
      <c r="E363" s="8" t="s">
        <v>4334</v>
      </c>
      <c r="F363" s="6" t="s">
        <v>4151</v>
      </c>
      <c r="G363" s="49" t="s">
        <v>5490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63" s="6" t="str" cm="1">
        <f t="array" ref="I363">_xlfn.TEXTJOIN(", ",TRUE,_xlfn.UNIQUE(_xlfn._xlws.FILTER(ARQUIVOS_RECEBIDOS!$F$2:$F$4998,ARQUIVOS_RECEBIDOS!$E$2:$E$4998=LD_01[[#This Row],[DOCUMENTO]])))</f>
        <v>R01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01\MSV-163MS-515-NORTE\32.TE</v>
      </c>
      <c r="L3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ATERPA\0.TABLET\A373_Projetos_Ano01\MSV-163MS-515-NORTE\32.TE</v>
      </c>
    </row>
    <row r="364" spans="1:12" x14ac:dyDescent="0.3">
      <c r="A364" s="6" t="s">
        <v>3134</v>
      </c>
      <c r="B364" s="6" t="str">
        <f>VLOOKUP(LD_01[[#This Row],[DOCUMENTO]],_xlfn.SORTBY(ARQUIVOS_RECEBIDOS!$E$2:$F$4998,ARQUIVOS_RECEBIDOS!$F$2:$F$4998,-1),2,)</f>
        <v>R01</v>
      </c>
      <c r="C364" s="6" t="s">
        <v>4316</v>
      </c>
      <c r="D364" s="8" t="s">
        <v>4986</v>
      </c>
      <c r="E364" s="8" t="s">
        <v>4334</v>
      </c>
      <c r="F364" s="6" t="s">
        <v>4151</v>
      </c>
      <c r="G364" s="49" t="s">
        <v>5490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64" s="6" t="str" cm="1">
        <f t="array" ref="I364">_xlfn.TEXTJOIN(", ",TRUE,_xlfn.UNIQUE(_xlfn._xlws.FILTER(ARQUIVOS_RECEBIDOS!$F$2:$F$4998,ARQUIVOS_RECEBIDOS!$E$2:$E$4998=LD_01[[#This Row],[DOCUMENTO]])))</f>
        <v>R01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01\MSV-163MS-515-NORTE\32.TE</v>
      </c>
      <c r="L3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ATERPA\0.TABLET\A373_Projetos_Ano01\MSV-163MS-515-NORTE\32.TE</v>
      </c>
    </row>
    <row r="365" spans="1:12" ht="28.8" x14ac:dyDescent="0.3">
      <c r="A365" s="6" t="s">
        <v>3135</v>
      </c>
      <c r="B365" s="6" t="str">
        <f>VLOOKUP(LD_01[[#This Row],[DOCUMENTO]],_xlfn.SORTBY(ARQUIVOS_RECEBIDOS!$E$2:$F$4998,ARQUIVOS_RECEBIDOS!$F$2:$F$4998,-1),2,)</f>
        <v>R02</v>
      </c>
      <c r="C365" s="6" t="s">
        <v>4316</v>
      </c>
      <c r="D365" s="8" t="s">
        <v>4327</v>
      </c>
      <c r="E365" s="8" t="s">
        <v>4334</v>
      </c>
      <c r="F365" s="6" t="s">
        <v>4151</v>
      </c>
      <c r="G365" s="49" t="s">
        <v>5490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65" s="6" t="str" cm="1">
        <f t="array" ref="I365">_xlfn.TEXTJOIN(", ",TRUE,_xlfn.UNIQUE(_xlfn._xlws.FILTER(ARQUIVOS_RECEBIDOS!$F$2:$F$4998,ARQUIVOS_RECEBIDOS!$E$2:$E$4998=LD_01[[#This Row],[DOCUMENTO]])))</f>
        <v>R02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01\MSV-163MS-515-NORTE\32.TE</v>
      </c>
      <c r="L3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ATERPA\0.TABLET\A373_Projetos_Ano01\MSV-163MS-515-NORTE\32.TE</v>
      </c>
    </row>
    <row r="366" spans="1:12" x14ac:dyDescent="0.3">
      <c r="A366" s="6" t="s">
        <v>3127</v>
      </c>
      <c r="B366" s="6" t="str">
        <f>VLOOKUP(LD_01[[#This Row],[DOCUMENTO]],_xlfn.SORTBY(ARQUIVOS_RECEBIDOS!$E$2:$F$4998,ARQUIVOS_RECEBIDOS!$F$2:$F$4998,-1),2,)</f>
        <v>R00</v>
      </c>
      <c r="C366" s="6" t="s">
        <v>4316</v>
      </c>
      <c r="D366" s="8" t="s">
        <v>4168</v>
      </c>
      <c r="E366" s="8" t="s">
        <v>4167</v>
      </c>
      <c r="F366" s="6" t="s">
        <v>4149</v>
      </c>
      <c r="G366" s="49" t="s">
        <v>5490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66" s="6" t="str" cm="1">
        <f t="array" ref="I366">_xlfn.TEXTJOIN(", ",TRUE,_xlfn.UNIQUE(_xlfn._xlws.FILTER(ARQUIVOS_RECEBIDOS!$F$2:$F$4998,ARQUIVOS_RECEBIDOS!$E$2:$E$4998=LD_01[[#This Row],[DOCUMENTO]])))</f>
        <v>R00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01\MSV-163MS-515-NORTE\33.TO</v>
      </c>
      <c r="L3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ATERPA\0.TABLET\A373_Projetos_Ano01\MSV-163MS-515-NORTE\33.TO</v>
      </c>
    </row>
    <row r="367" spans="1:12" x14ac:dyDescent="0.3">
      <c r="A367" s="6" t="s">
        <v>3128</v>
      </c>
      <c r="B367" s="6" t="str">
        <f>VLOOKUP(LD_01[[#This Row],[DOCUMENTO]],_xlfn.SORTBY(ARQUIVOS_RECEBIDOS!$E$2:$F$4998,ARQUIVOS_RECEBIDOS!$F$2:$F$4998,-1),2,)</f>
        <v>R00</v>
      </c>
      <c r="C367" s="6" t="s">
        <v>4316</v>
      </c>
      <c r="D367" s="8" t="s">
        <v>4169</v>
      </c>
      <c r="E367" s="8" t="s">
        <v>4167</v>
      </c>
      <c r="F367" s="6" t="s">
        <v>4149</v>
      </c>
      <c r="G367" s="49" t="s">
        <v>5490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67" s="6" t="str" cm="1">
        <f t="array" ref="I367">_xlfn.TEXTJOIN(", ",TRUE,_xlfn.UNIQUE(_xlfn._xlws.FILTER(ARQUIVOS_RECEBIDOS!$F$2:$F$4998,ARQUIVOS_RECEBIDOS!$E$2:$E$4998=LD_01[[#This Row],[DOCUMENTO]])))</f>
        <v>R00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01\MSV-163MS-515-NORTE\33.TO</v>
      </c>
      <c r="L3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ATERPA\0.TABLET\A373_Projetos_Ano01\MSV-163MS-515-NORTE\33.TO</v>
      </c>
    </row>
    <row r="368" spans="1:12" ht="28.8" x14ac:dyDescent="0.3">
      <c r="A368" s="6" t="s">
        <v>3158</v>
      </c>
      <c r="B368" s="6" t="str">
        <f>VLOOKUP(LD_01[[#This Row],[DOCUMENTO]],_xlfn.SORTBY(ARQUIVOS_RECEBIDOS!$E$2:$F$4998,ARQUIVOS_RECEBIDOS!$F$2:$F$4998,-1),2,)</f>
        <v>R00</v>
      </c>
      <c r="C368" s="6" t="s">
        <v>4316</v>
      </c>
      <c r="D368" s="8" t="s">
        <v>4308</v>
      </c>
      <c r="E368" s="8" t="s">
        <v>4339</v>
      </c>
      <c r="F368" s="6" t="s">
        <v>4159</v>
      </c>
      <c r="G368" s="49" t="s">
        <v>5490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68" s="6" t="str" cm="1">
        <f t="array" ref="I368">_xlfn.TEXTJOIN(", ",TRUE,_xlfn.UNIQUE(_xlfn._xlws.FILTER(ARQUIVOS_RECEBIDOS!$F$2:$F$4998,ARQUIVOS_RECEBIDOS!$E$2:$E$4998=LD_01[[#This Row],[DOCUMENTO]])))</f>
        <v>R00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01\MSV-163MS-515-NORTE\34.TR</v>
      </c>
      <c r="L3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ATERPA\0.TABLET\A373_Projetos_Ano01\MSV-163MS-515-NORTE\34.TR</v>
      </c>
    </row>
    <row r="369" spans="1:12" x14ac:dyDescent="0.3">
      <c r="A369" s="6" t="s">
        <v>3168</v>
      </c>
      <c r="B369" s="6" t="str">
        <f>VLOOKUP(LD_01[[#This Row],[DOCUMENTO]],_xlfn.SORTBY(ARQUIVOS_RECEBIDOS!$E$2:$F$4998,ARQUIVOS_RECEBIDOS!$F$2:$F$4998,-1),2,)</f>
        <v>R00</v>
      </c>
      <c r="C369" s="6" t="s">
        <v>4317</v>
      </c>
      <c r="D369" s="8" t="s">
        <v>4080</v>
      </c>
      <c r="E369" s="8" t="s">
        <v>4146</v>
      </c>
      <c r="F369" s="6" t="s">
        <v>4152</v>
      </c>
      <c r="G369" s="49" t="s">
        <v>5490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69" s="6" t="str" cm="1">
        <f t="array" ref="I369">_xlfn.TEXTJOIN(", ",TRUE,_xlfn.UNIQUE(_xlfn._xlws.FILTER(ARQUIVOS_RECEBIDOS!$F$2:$F$4998,ARQUIVOS_RECEBIDOS!$E$2:$E$4998=LD_01[[#This Row],[DOCUMENTO]])))</f>
        <v>R00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01\MSV-163MS-515-SUL\10.DR</v>
      </c>
      <c r="L3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ATERPA\0.TABLET\A373_Projetos_Ano01\MSV-163MS-515-SUL\10.DR</v>
      </c>
    </row>
    <row r="370" spans="1:12" ht="28.8" x14ac:dyDescent="0.3">
      <c r="A370" s="6" t="s">
        <v>3169</v>
      </c>
      <c r="B370" s="6" t="str">
        <f>VLOOKUP(LD_01[[#This Row],[DOCUMENTO]],_xlfn.SORTBY(ARQUIVOS_RECEBIDOS!$E$2:$F$4998,ARQUIVOS_RECEBIDOS!$F$2:$F$4998,-1),2,)</f>
        <v>R00</v>
      </c>
      <c r="C370" s="6" t="s">
        <v>4317</v>
      </c>
      <c r="D370" s="8" t="s">
        <v>4981</v>
      </c>
      <c r="E370" s="8" t="s">
        <v>4146</v>
      </c>
      <c r="F370" s="6" t="s">
        <v>4152</v>
      </c>
      <c r="G370" s="49" t="s">
        <v>5490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70" s="6" t="str" cm="1">
        <f t="array" ref="I370">_xlfn.TEXTJOIN(", ",TRUE,_xlfn.UNIQUE(_xlfn._xlws.FILTER(ARQUIVOS_RECEBIDOS!$F$2:$F$4998,ARQUIVOS_RECEBIDOS!$E$2:$E$4998=LD_01[[#This Row],[DOCUMENTO]])))</f>
        <v>R00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01\MSV-163MS-515-SUL\10.DR</v>
      </c>
      <c r="L3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ATERPA\0.TABLET\A373_Projetos_Ano01\MSV-163MS-515-SUL\10.DR</v>
      </c>
    </row>
    <row r="371" spans="1:12" ht="28.8" x14ac:dyDescent="0.3">
      <c r="A371" s="6" t="s">
        <v>3170</v>
      </c>
      <c r="B371" s="6" t="str">
        <f>VLOOKUP(LD_01[[#This Row],[DOCUMENTO]],_xlfn.SORTBY(ARQUIVOS_RECEBIDOS!$E$2:$F$4998,ARQUIVOS_RECEBIDOS!$F$2:$F$4998,-1),2,)</f>
        <v>R01</v>
      </c>
      <c r="C371" s="6" t="s">
        <v>4317</v>
      </c>
      <c r="D371" s="8" t="s">
        <v>4982</v>
      </c>
      <c r="E371" s="8" t="s">
        <v>4146</v>
      </c>
      <c r="F371" s="6" t="s">
        <v>4152</v>
      </c>
      <c r="G371" s="49" t="s">
        <v>5490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1" s="6" t="str" cm="1">
        <f t="array" ref="I371">_xlfn.TEXTJOIN(", ",TRUE,_xlfn.UNIQUE(_xlfn._xlws.FILTER(ARQUIVOS_RECEBIDOS!$F$2:$F$4998,ARQUIVOS_RECEBIDOS!$E$2:$E$4998=LD_01[[#This Row],[DOCUMENTO]])))</f>
        <v>R01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01\MSV-163MS-515-SUL\10.DR</v>
      </c>
      <c r="L3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ATERPA\0.TABLET\A373_Projetos_Ano01\MSV-163MS-515-SUL\10.DR</v>
      </c>
    </row>
    <row r="372" spans="1:12" ht="28.8" x14ac:dyDescent="0.3">
      <c r="A372" s="6" t="s">
        <v>3171</v>
      </c>
      <c r="B372" s="6" t="str">
        <f>VLOOKUP(LD_01[[#This Row],[DOCUMENTO]],_xlfn.SORTBY(ARQUIVOS_RECEBIDOS!$E$2:$F$4998,ARQUIVOS_RECEBIDOS!$F$2:$F$4998,-1),2,)</f>
        <v>R01</v>
      </c>
      <c r="C372" s="6" t="s">
        <v>4317</v>
      </c>
      <c r="D372" s="8" t="s">
        <v>4983</v>
      </c>
      <c r="E372" s="8" t="s">
        <v>4146</v>
      </c>
      <c r="F372" s="6" t="s">
        <v>4152</v>
      </c>
      <c r="G372" s="49" t="s">
        <v>5490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2" s="6" t="str" cm="1">
        <f t="array" ref="I372">_xlfn.TEXTJOIN(", ",TRUE,_xlfn.UNIQUE(_xlfn._xlws.FILTER(ARQUIVOS_RECEBIDOS!$F$2:$F$4998,ARQUIVOS_RECEBIDOS!$E$2:$E$4998=LD_01[[#This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01\MSV-163MS-515-SUL\10.DR</v>
      </c>
      <c r="L3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ATERPA\0.TABLET\A373_Projetos_Ano01\MSV-163MS-515-SUL\10.DR</v>
      </c>
    </row>
    <row r="373" spans="1:12" x14ac:dyDescent="0.3">
      <c r="A373" s="6" t="s">
        <v>3185</v>
      </c>
      <c r="B373" s="6" t="str">
        <f>VLOOKUP(LD_01[[#This Row],[DOCUMENTO]],_xlfn.SORTBY(ARQUIVOS_RECEBIDOS!$E$2:$F$4998,ARQUIVOS_RECEBIDOS!$F$2:$F$4998,-1),2,)</f>
        <v>R01</v>
      </c>
      <c r="C373" s="6" t="s">
        <v>4317</v>
      </c>
      <c r="D373" s="8" t="s">
        <v>4091</v>
      </c>
      <c r="E373" s="8" t="s">
        <v>4148</v>
      </c>
      <c r="F373" s="6" t="s">
        <v>4157</v>
      </c>
      <c r="G373" s="49" t="s">
        <v>5490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3" s="6" t="str" cm="1">
        <f t="array" ref="I373">_xlfn.TEXTJOIN(", ",TRUE,_xlfn.UNIQUE(_xlfn._xlws.FILTER(ARQUIVOS_RECEBIDOS!$F$2:$F$4998,ARQUIVOS_RECEBIDOS!$E$2:$E$4998=LD_01[[#This Row],[DOCUMENTO]])))</f>
        <v>R01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01\MSV-163MS-515-SUL\12.DV</v>
      </c>
      <c r="L3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ATERPA\0.TABLET\A373_Projetos_Ano01\MSV-163MS-515-SUL\12.DV</v>
      </c>
    </row>
    <row r="374" spans="1:12" x14ac:dyDescent="0.3">
      <c r="A374" s="6" t="s">
        <v>3186</v>
      </c>
      <c r="B374" s="6" t="str">
        <f>VLOOKUP(LD_01[[#This Row],[DOCUMENTO]],_xlfn.SORTBY(ARQUIVOS_RECEBIDOS!$E$2:$F$4998,ARQUIVOS_RECEBIDOS!$F$2:$F$4998,-1),2,)</f>
        <v>R00</v>
      </c>
      <c r="C374" s="6" t="s">
        <v>4317</v>
      </c>
      <c r="D374" s="8" t="s">
        <v>4093</v>
      </c>
      <c r="E374" s="8" t="s">
        <v>4148</v>
      </c>
      <c r="F374" s="6" t="s">
        <v>4157</v>
      </c>
      <c r="G374" s="49" t="s">
        <v>5490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4" s="6" t="str" cm="1">
        <f t="array" ref="I374">_xlfn.TEXTJOIN(", ",TRUE,_xlfn.UNIQUE(_xlfn._xlws.FILTER(ARQUIVOS_RECEBIDOS!$F$2:$F$4998,ARQUIVOS_RECEBIDOS!$E$2:$E$4998=LD_01[[#This Row],[DOCUMENTO]])))</f>
        <v>R00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01\MSV-163MS-515-SUL\12.DV</v>
      </c>
      <c r="L3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ATERPA\0.TABLET\A373_Projetos_Ano01\MSV-163MS-515-SUL\12.DV</v>
      </c>
    </row>
    <row r="375" spans="1:12" ht="28.8" x14ac:dyDescent="0.3">
      <c r="A375" s="6" t="s">
        <v>3187</v>
      </c>
      <c r="B375" s="6" t="str">
        <f>VLOOKUP(LD_01[[#This Row],[DOCUMENTO]],_xlfn.SORTBY(ARQUIVOS_RECEBIDOS!$E$2:$F$4998,ARQUIVOS_RECEBIDOS!$F$2:$F$4998,-1),2,)</f>
        <v>R00</v>
      </c>
      <c r="C375" s="6" t="s">
        <v>4317</v>
      </c>
      <c r="D375" s="8" t="s">
        <v>4171</v>
      </c>
      <c r="E375" s="8" t="s">
        <v>4148</v>
      </c>
      <c r="F375" s="6" t="s">
        <v>4157</v>
      </c>
      <c r="G375" s="49" t="s">
        <v>5490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75" s="6" t="str" cm="1">
        <f t="array" ref="I375">_xlfn.TEXTJOIN(", ",TRUE,_xlfn.UNIQUE(_xlfn._xlws.FILTER(ARQUIVOS_RECEBIDOS!$F$2:$F$4998,ARQUIVOS_RECEBIDOS!$E$2:$E$4998=LD_01[[#This Row],[DOCUMENTO]])))</f>
        <v>R00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01\MSV-163MS-515-SUL\12.DV</v>
      </c>
      <c r="L3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ATERPA\0.TABLET\A373_Projetos_Ano01\MSV-163MS-515-SUL\12.DV</v>
      </c>
    </row>
    <row r="376" spans="1:12" x14ac:dyDescent="0.3">
      <c r="A376" s="6" t="s">
        <v>3161</v>
      </c>
      <c r="B376" s="6" t="str">
        <f>VLOOKUP(LD_01[[#This Row],[DOCUMENTO]],_xlfn.SORTBY(ARQUIVOS_RECEBIDOS!$E$2:$F$4998,ARQUIVOS_RECEBIDOS!$F$2:$F$4998,-1),2,)</f>
        <v>R01</v>
      </c>
      <c r="C376" s="6" t="s">
        <v>4317</v>
      </c>
      <c r="D376" s="8" t="s">
        <v>4080</v>
      </c>
      <c r="E376" s="8" t="s">
        <v>4145</v>
      </c>
      <c r="F376" s="6" t="s">
        <v>4150</v>
      </c>
      <c r="G376" s="49" t="s">
        <v>5490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76" s="6" t="str" cm="1">
        <f t="array" ref="I376">_xlfn.TEXTJOIN(", ",TRUE,_xlfn.UNIQUE(_xlfn._xlws.FILTER(ARQUIVOS_RECEBIDOS!$F$2:$F$4998,ARQUIVOS_RECEBIDOS!$E$2:$E$4998=LD_01[[#This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01\MSV-163MS-515-SUL\18.GE</v>
      </c>
      <c r="L3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ATERPA\0.TABLET\A373_Projetos_Ano01\MSV-163MS-515-SUL\18.GE</v>
      </c>
    </row>
    <row r="377" spans="1:12" x14ac:dyDescent="0.3">
      <c r="A377" s="6" t="s">
        <v>3162</v>
      </c>
      <c r="B377" s="6" t="str">
        <f>VLOOKUP(LD_01[[#This Row],[DOCUMENTO]],_xlfn.SORTBY(ARQUIVOS_RECEBIDOS!$E$2:$F$4998,ARQUIVOS_RECEBIDOS!$F$2:$F$4998,-1),2,)</f>
        <v>R00</v>
      </c>
      <c r="C377" s="6" t="s">
        <v>4317</v>
      </c>
      <c r="D377" s="8" t="s">
        <v>4984</v>
      </c>
      <c r="E377" s="8" t="s">
        <v>4145</v>
      </c>
      <c r="F377" s="6" t="s">
        <v>4150</v>
      </c>
      <c r="G377" s="49" t="s">
        <v>5490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77" s="6" t="str" cm="1">
        <f t="array" ref="I377">_xlfn.TEXTJOIN(", ",TRUE,_xlfn.UNIQUE(_xlfn._xlws.FILTER(ARQUIVOS_RECEBIDOS!$F$2:$F$4998,ARQUIVOS_RECEBIDOS!$E$2:$E$4998=LD_01[[#This Row],[DOCUMENTO]])))</f>
        <v>R00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01\MSV-163MS-515-SUL\18.GE</v>
      </c>
      <c r="L3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ATERPA\0.TABLET\A373_Projetos_Ano01\MSV-163MS-515-SUL\18.GE</v>
      </c>
    </row>
    <row r="378" spans="1:12" ht="28.8" x14ac:dyDescent="0.3">
      <c r="A378" s="6" t="s">
        <v>3163</v>
      </c>
      <c r="B378" s="6" t="str">
        <f>VLOOKUP(LD_01[[#This Row],[DOCUMENTO]],_xlfn.SORTBY(ARQUIVOS_RECEBIDOS!$E$2:$F$4998,ARQUIVOS_RECEBIDOS!$F$2:$F$4998,-1),2,)</f>
        <v>R00</v>
      </c>
      <c r="C378" s="6" t="s">
        <v>4317</v>
      </c>
      <c r="D378" s="8" t="s">
        <v>4985</v>
      </c>
      <c r="E378" s="8" t="s">
        <v>4145</v>
      </c>
      <c r="F378" s="6" t="s">
        <v>4150</v>
      </c>
      <c r="G378" s="49" t="s">
        <v>5490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78" s="6" t="str" cm="1">
        <f t="array" ref="I378">_xlfn.TEXTJOIN(", ",TRUE,_xlfn.UNIQUE(_xlfn._xlws.FILTER(ARQUIVOS_RECEBIDOS!$F$2:$F$4998,ARQUIVOS_RECEBIDOS!$E$2:$E$4998=LD_01[[#This Row],[DOCUMENTO]])))</f>
        <v>R00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01\MSV-163MS-515-SUL\18.GE</v>
      </c>
      <c r="L3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ATERPA\0.TABLET\A373_Projetos_Ano01\MSV-163MS-515-SUL\18.GE</v>
      </c>
    </row>
    <row r="379" spans="1:12" ht="28.8" x14ac:dyDescent="0.3">
      <c r="A379" s="6" t="s">
        <v>3180</v>
      </c>
      <c r="B379" s="6" t="str">
        <f>VLOOKUP(LD_01[[#This Row],[DOCUMENTO]],_xlfn.SORTBY(ARQUIVOS_RECEBIDOS!$E$2:$F$4998,ARQUIVOS_RECEBIDOS!$F$2:$F$4998,-1),2,)</f>
        <v>R01</v>
      </c>
      <c r="C379" s="6" t="s">
        <v>4317</v>
      </c>
      <c r="D379" s="8" t="s">
        <v>4080</v>
      </c>
      <c r="E379" s="8" t="s">
        <v>4336</v>
      </c>
      <c r="F379" s="6" t="s">
        <v>4155</v>
      </c>
      <c r="G379" s="49" t="s">
        <v>5490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79" s="6" t="str" cm="1">
        <f t="array" ref="I379">_xlfn.TEXTJOIN(", ",TRUE,_xlfn.UNIQUE(_xlfn._xlws.FILTER(ARQUIVOS_RECEBIDOS!$F$2:$F$4998,ARQUIVOS_RECEBIDOS!$E$2:$E$4998=LD_01[[#This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01\MSV-163MS-515-SUL\19.GG</v>
      </c>
      <c r="L3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ATERPA\0.TABLET\A373_Projetos_Ano01\MSV-163MS-515-SUL\19.GG</v>
      </c>
    </row>
    <row r="380" spans="1:12" ht="28.8" x14ac:dyDescent="0.3">
      <c r="A380" s="6" t="s">
        <v>3181</v>
      </c>
      <c r="B380" s="6" t="str">
        <f>VLOOKUP(LD_01[[#This Row],[DOCUMENTO]],_xlfn.SORTBY(ARQUIVOS_RECEBIDOS!$E$2:$F$4998,ARQUIVOS_RECEBIDOS!$F$2:$F$4998,-1),2,)</f>
        <v>R01</v>
      </c>
      <c r="C380" s="6" t="s">
        <v>4317</v>
      </c>
      <c r="D380" s="8" t="s">
        <v>4096</v>
      </c>
      <c r="E380" s="8" t="s">
        <v>4336</v>
      </c>
      <c r="F380" s="6" t="s">
        <v>4155</v>
      </c>
      <c r="G380" s="49" t="s">
        <v>5490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80" s="6" t="str" cm="1">
        <f t="array" ref="I380">_xlfn.TEXTJOIN(", ",TRUE,_xlfn.UNIQUE(_xlfn._xlws.FILTER(ARQUIVOS_RECEBIDOS!$F$2:$F$4998,ARQUIVOS_RECEBIDOS!$E$2:$E$4998=LD_01[[#This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01\MSV-163MS-515-SUL\19.GG</v>
      </c>
      <c r="L3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ATERPA\0.TABLET\A373_Projetos_Ano01\MSV-163MS-515-SUL\19.GG</v>
      </c>
    </row>
    <row r="381" spans="1:12" ht="28.8" x14ac:dyDescent="0.3">
      <c r="A381" s="6" t="s">
        <v>3182</v>
      </c>
      <c r="B381" s="6" t="str">
        <f>VLOOKUP(LD_01[[#This Row],[DOCUMENTO]],_xlfn.SORTBY(ARQUIVOS_RECEBIDOS!$E$2:$F$4998,ARQUIVOS_RECEBIDOS!$F$2:$F$4998,-1),2,)</f>
        <v>R00</v>
      </c>
      <c r="C381" s="6" t="s">
        <v>4317</v>
      </c>
      <c r="D381" s="8" t="s">
        <v>4107</v>
      </c>
      <c r="E381" s="8" t="s">
        <v>4336</v>
      </c>
      <c r="F381" s="6" t="s">
        <v>4155</v>
      </c>
      <c r="G381" s="49" t="s">
        <v>5490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81" s="6" t="str" cm="1">
        <f t="array" ref="I381">_xlfn.TEXTJOIN(", ",TRUE,_xlfn.UNIQUE(_xlfn._xlws.FILTER(ARQUIVOS_RECEBIDOS!$F$2:$F$4998,ARQUIVOS_RECEBIDOS!$E$2:$E$4998=LD_01[[#This Row],[DOCUMENTO]])))</f>
        <v>R00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01\MSV-163MS-515-SUL\19.GG</v>
      </c>
      <c r="L3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ATERPA\0.TABLET\A373_Projetos_Ano01\MSV-163MS-515-SUL\19.GG</v>
      </c>
    </row>
    <row r="382" spans="1:12" ht="28.8" x14ac:dyDescent="0.3">
      <c r="A382" s="6" t="s">
        <v>3183</v>
      </c>
      <c r="B382" s="6" t="str">
        <f>VLOOKUP(LD_01[[#This Row],[DOCUMENTO]],_xlfn.SORTBY(ARQUIVOS_RECEBIDOS!$E$2:$F$4998,ARQUIVOS_RECEBIDOS!$F$2:$F$4998,-1),2,)</f>
        <v>R01</v>
      </c>
      <c r="C382" s="6" t="s">
        <v>4317</v>
      </c>
      <c r="D382" s="8" t="s">
        <v>4986</v>
      </c>
      <c r="E382" s="8" t="s">
        <v>4337</v>
      </c>
      <c r="F382" s="6" t="s">
        <v>4156</v>
      </c>
      <c r="G382" s="49" t="s">
        <v>5490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82" s="6" t="str" cm="1">
        <f t="array" ref="I382">_xlfn.TEXTJOIN(", ",TRUE,_xlfn.UNIQUE(_xlfn._xlws.FILTER(ARQUIVOS_RECEBIDOS!$F$2:$F$4998,ARQUIVOS_RECEBIDOS!$E$2:$E$4998=LD_01[[#This Row],[DOCUMENTO]])))</f>
        <v>R01</v>
      </c>
      <c r="J382" s="13" cm="1">
        <f t="array" ref="J382">_xlfn.UNIQUE(_xlfn._xlws.FILTER(ARQUIVOS[DATA RECEBIMENTO],(ARQUIVOS[DOCUMENTO]=LD_01[[#This Row],[DOCUMENTO]])*(ARQUIVOS[REVISÃO]=LD_01[[#This Row],[REVISÃO]])))</f>
        <v>45838</v>
      </c>
      <c r="K3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01\MSV-163MS-515-SUL\23.IN</v>
      </c>
      <c r="L3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ATERPA\0.TABLET\A373_Projetos_Ano01\MSV-163MS-515-SUL\23.IN</v>
      </c>
    </row>
    <row r="383" spans="1:12" ht="28.8" x14ac:dyDescent="0.3">
      <c r="A383" s="6" t="s">
        <v>3184</v>
      </c>
      <c r="B383" s="6" t="str">
        <f>VLOOKUP(LD_01[[#This Row],[DOCUMENTO]],_xlfn.SORTBY(ARQUIVOS_RECEBIDOS!$E$2:$F$4998,ARQUIVOS_RECEBIDOS!$F$2:$F$4998,-1),2,)</f>
        <v>R00</v>
      </c>
      <c r="C383" s="6" t="s">
        <v>4317</v>
      </c>
      <c r="D383" s="8" t="s">
        <v>4170</v>
      </c>
      <c r="E383" s="8" t="s">
        <v>4337</v>
      </c>
      <c r="F383" s="6" t="s">
        <v>4156</v>
      </c>
      <c r="G383" s="49" t="s">
        <v>5490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383" s="6" t="str" cm="1">
        <f t="array" ref="I383">_xlfn.TEXTJOIN(", ",TRUE,_xlfn.UNIQUE(_xlfn._xlws.FILTER(ARQUIVOS_RECEBIDOS!$F$2:$F$4998,ARQUIVOS_RECEBIDOS!$E$2:$E$4998=LD_01[[#This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45838</v>
      </c>
      <c r="K3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01\MSV-163MS-515-SUL\23.IN</v>
      </c>
      <c r="L3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ATERPA\0.TABLET\A373_Projetos_Ano01\MSV-163MS-515-SUL\23.IN</v>
      </c>
    </row>
    <row r="384" spans="1:12" x14ac:dyDescent="0.3">
      <c r="A384" s="6" t="s">
        <v>3188</v>
      </c>
      <c r="B384" s="6" t="str">
        <f>VLOOKUP(LD_01[[#This Row],[DOCUMENTO]],_xlfn.SORTBY(ARQUIVOS_RECEBIDOS!$E$2:$F$4998,ARQUIVOS_RECEBIDOS!$F$2:$F$4998,-1),2,)</f>
        <v>R01</v>
      </c>
      <c r="C384" s="6" t="s">
        <v>4317</v>
      </c>
      <c r="D384" s="8" t="s">
        <v>4091</v>
      </c>
      <c r="E384" s="8" t="s">
        <v>4338</v>
      </c>
      <c r="F384" s="6" t="s">
        <v>4158</v>
      </c>
      <c r="G384" s="49" t="s">
        <v>5490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84" s="6" t="str" cm="1">
        <f t="array" ref="I384">_xlfn.TEXTJOIN(", ",TRUE,_xlfn.UNIQUE(_xlfn._xlws.FILTER(ARQUIVOS_RECEBIDOS!$F$2:$F$4998,ARQUIVOS_RECEBIDOS!$E$2:$E$4998=LD_01[[#This Row],[DOCUMENTO]])))</f>
        <v>R01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01\MSV-163MS-515-SUL\27.PA</v>
      </c>
      <c r="L3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ATERPA\0.TABLET\A373_Projetos_Ano01\MSV-163MS-515-SUL\27.PA</v>
      </c>
    </row>
    <row r="385" spans="1:12" ht="28.8" x14ac:dyDescent="0.3">
      <c r="A385" s="6" t="s">
        <v>3189</v>
      </c>
      <c r="B385" s="6" t="str">
        <f>VLOOKUP(LD_01[[#This Row],[DOCUMENTO]],_xlfn.SORTBY(ARQUIVOS_RECEBIDOS!$E$2:$F$4998,ARQUIVOS_RECEBIDOS!$F$2:$F$4998,-1),2,)</f>
        <v>R00</v>
      </c>
      <c r="C385" s="6" t="s">
        <v>4317</v>
      </c>
      <c r="D385" s="8" t="s">
        <v>4173</v>
      </c>
      <c r="E385" s="8" t="s">
        <v>4338</v>
      </c>
      <c r="F385" s="6" t="s">
        <v>4158</v>
      </c>
      <c r="G385" s="49" t="s">
        <v>5490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",TRUE,_xlfn.UNIQUE(_xlfn._xlws.FILTER(ARQUIVOS_RECEBIDOS!$F$2:$F$4998,ARQUIVOS_RECEBIDOS!$E$2:$E$4998=LD_01[[#This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01\MSV-163MS-515-SUL\27.PA</v>
      </c>
      <c r="L3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ATERPA\0.TABLET\A373_Projetos_Ano01\MSV-163MS-515-SUL\27.PA</v>
      </c>
    </row>
    <row r="386" spans="1:12" x14ac:dyDescent="0.3">
      <c r="A386" s="6" t="s">
        <v>3176</v>
      </c>
      <c r="B386" s="6" t="str">
        <f>VLOOKUP(LD_01[[#This Row],[DOCUMENTO]],_xlfn.SORTBY(ARQUIVOS_RECEBIDOS!$E$2:$F$4998,ARQUIVOS_RECEBIDOS!$F$2:$F$4998,-1),2,)</f>
        <v>R01</v>
      </c>
      <c r="C386" s="6" t="s">
        <v>4317</v>
      </c>
      <c r="D386" s="8" t="s">
        <v>4080</v>
      </c>
      <c r="E386" s="8" t="s">
        <v>4147</v>
      </c>
      <c r="F386" s="6" t="s">
        <v>4154</v>
      </c>
      <c r="G386" s="49" t="s">
        <v>5490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86" s="6" t="str" cm="1">
        <f t="array" ref="I386">_xlfn.TEXTJOIN(", ",TRUE,_xlfn.UNIQUE(_xlfn._xlws.FILTER(ARQUIVOS_RECEBIDOS!$F$2:$F$4998,ARQUIVOS_RECEBIDOS!$E$2:$E$4998=LD_01[[#This Row],[DOCUMENTO]])))</f>
        <v>R01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01\MSV-163MS-515-SUL\28.PV</v>
      </c>
      <c r="L3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ATERPA\0.TABLET\A373_Projetos_Ano01\MSV-163MS-515-SUL\28.PV</v>
      </c>
    </row>
    <row r="387" spans="1:12" x14ac:dyDescent="0.3">
      <c r="A387" s="6" t="s">
        <v>3177</v>
      </c>
      <c r="B387" s="6" t="str">
        <f>VLOOKUP(LD_01[[#This Row],[DOCUMENTO]],_xlfn.SORTBY(ARQUIVOS_RECEBIDOS!$E$2:$F$4998,ARQUIVOS_RECEBIDOS!$F$2:$F$4998,-1),2,)</f>
        <v>R02</v>
      </c>
      <c r="C387" s="6" t="s">
        <v>4317</v>
      </c>
      <c r="D387" s="8" t="s">
        <v>4987</v>
      </c>
      <c r="E387" s="8" t="s">
        <v>4147</v>
      </c>
      <c r="F387" s="6" t="s">
        <v>4154</v>
      </c>
      <c r="G387" s="49" t="s">
        <v>5490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87" s="6" t="str" cm="1">
        <f t="array" ref="I387">_xlfn.TEXTJOIN(", ",TRUE,_xlfn.UNIQUE(_xlfn._xlws.FILTER(ARQUIVOS_RECEBIDOS!$F$2:$F$4998,ARQUIVOS_RECEBIDOS!$E$2:$E$4998=LD_01[[#This Row],[DOCUMENTO]])))</f>
        <v>R02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01\MSV-163MS-515-SUL\28.PV</v>
      </c>
      <c r="L3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ATERPA\0.TABLET\A373_Projetos_Ano01\MSV-163MS-515-SUL\28.PV</v>
      </c>
    </row>
    <row r="388" spans="1:12" ht="28.8" x14ac:dyDescent="0.3">
      <c r="A388" s="6" t="s">
        <v>3178</v>
      </c>
      <c r="B388" s="6" t="str">
        <f>VLOOKUP(LD_01[[#This Row],[DOCUMENTO]],_xlfn.SORTBY(ARQUIVOS_RECEBIDOS!$E$2:$F$4998,ARQUIVOS_RECEBIDOS!$F$2:$F$4998,-1),2,)</f>
        <v>R01</v>
      </c>
      <c r="C388" s="6" t="s">
        <v>4317</v>
      </c>
      <c r="D388" s="8" t="s">
        <v>4988</v>
      </c>
      <c r="E388" s="8" t="s">
        <v>4147</v>
      </c>
      <c r="F388" s="6" t="s">
        <v>4154</v>
      </c>
      <c r="G388" s="49" t="s">
        <v>5490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8" s="6" t="str" cm="1">
        <f t="array" ref="I388">_xlfn.TEXTJOIN(", ",TRUE,_xlfn.UNIQUE(_xlfn._xlws.FILTER(ARQUIVOS_RECEBIDOS!$F$2:$F$4998,ARQUIVOS_RECEBIDOS!$E$2:$E$4998=LD_01[[#This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01\MSV-163MS-515-SUL\28.PV</v>
      </c>
      <c r="L3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ATERPA\0.TABLET\A373_Projetos_Ano01\MSV-163MS-515-SUL\28.PV</v>
      </c>
    </row>
    <row r="389" spans="1:12" ht="28.8" x14ac:dyDescent="0.3">
      <c r="A389" s="6" t="s">
        <v>3179</v>
      </c>
      <c r="B389" s="6" t="str">
        <f>VLOOKUP(LD_01[[#This Row],[DOCUMENTO]],_xlfn.SORTBY(ARQUIVOS_RECEBIDOS!$E$2:$F$4998,ARQUIVOS_RECEBIDOS!$F$2:$F$4998,-1),2,)</f>
        <v>R01</v>
      </c>
      <c r="C389" s="6" t="s">
        <v>4317</v>
      </c>
      <c r="D389" s="8" t="s">
        <v>4989</v>
      </c>
      <c r="E389" s="8" t="s">
        <v>4147</v>
      </c>
      <c r="F389" s="6" t="s">
        <v>4154</v>
      </c>
      <c r="G389" s="49" t="s">
        <v>5490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",TRUE,_xlfn.UNIQUE(_xlfn._xlws.FILTER(ARQUIVOS_RECEBIDOS!$F$2:$F$4998,ARQUIVOS_RECEBIDOS!$E$2:$E$4998=LD_01[[#This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01\MSV-163MS-515-SUL\28.PV</v>
      </c>
      <c r="L3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ATERPA\0.TABLET\A373_Projetos_Ano01\MSV-163MS-515-SUL\28.PV</v>
      </c>
    </row>
    <row r="390" spans="1:12" x14ac:dyDescent="0.3">
      <c r="A390" s="6" t="s">
        <v>3172</v>
      </c>
      <c r="B390" s="6" t="str">
        <f>VLOOKUP(LD_01[[#This Row],[DOCUMENTO]],_xlfn.SORTBY(ARQUIVOS_RECEBIDOS!$E$2:$F$4998,ARQUIVOS_RECEBIDOS!$F$2:$F$4998,-1),2,)</f>
        <v>R02</v>
      </c>
      <c r="C390" s="6" t="s">
        <v>4317</v>
      </c>
      <c r="D390" s="8" t="s">
        <v>4091</v>
      </c>
      <c r="E390" s="8" t="s">
        <v>4335</v>
      </c>
      <c r="F390" s="6" t="s">
        <v>4153</v>
      </c>
      <c r="G390" s="49" t="s">
        <v>5490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90" s="6" t="str" cm="1">
        <f t="array" ref="I390">_xlfn.TEXTJOIN(", ",TRUE,_xlfn.UNIQUE(_xlfn._xlws.FILTER(ARQUIVOS_RECEBIDOS!$F$2:$F$4998,ARQUIVOS_RECEBIDOS!$E$2:$E$4998=LD_01[[#This Row],[DOCUMENTO]])))</f>
        <v>R02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01\MSV-163MS-515-SUL\31.SI</v>
      </c>
      <c r="L3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ATERPA\0.TABLET\A373_Projetos_Ano01\MSV-163MS-515-SUL\31.SI</v>
      </c>
    </row>
    <row r="391" spans="1:12" x14ac:dyDescent="0.3">
      <c r="A391" s="6" t="s">
        <v>3173</v>
      </c>
      <c r="B391" s="6" t="str">
        <f>VLOOKUP(LD_01[[#This Row],[DOCUMENTO]],_xlfn.SORTBY(ARQUIVOS_RECEBIDOS!$E$2:$F$4998,ARQUIVOS_RECEBIDOS!$F$2:$F$4998,-1),2,)</f>
        <v>R00</v>
      </c>
      <c r="C391" s="6" t="s">
        <v>4317</v>
      </c>
      <c r="D391" s="8" t="s">
        <v>4992</v>
      </c>
      <c r="E391" s="8" t="s">
        <v>4335</v>
      </c>
      <c r="F391" s="6" t="s">
        <v>4153</v>
      </c>
      <c r="G391" s="49" t="s">
        <v>5490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91" s="6" t="str" cm="1">
        <f t="array" ref="I391">_xlfn.TEXTJOIN(", ",TRUE,_xlfn.UNIQUE(_xlfn._xlws.FILTER(ARQUIVOS_RECEBIDOS!$F$2:$F$4998,ARQUIVOS_RECEBIDOS!$E$2:$E$4998=LD_01[[#This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01\MSV-163MS-515-SUL\31.SI</v>
      </c>
      <c r="L3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ATERPA\0.TABLET\A373_Projetos_Ano01\MSV-163MS-515-SUL\31.SI</v>
      </c>
    </row>
    <row r="392" spans="1:12" x14ac:dyDescent="0.3">
      <c r="A392" s="6" t="s">
        <v>3174</v>
      </c>
      <c r="B392" s="6" t="str">
        <f>VLOOKUP(LD_01[[#This Row],[DOCUMENTO]],_xlfn.SORTBY(ARQUIVOS_RECEBIDOS!$E$2:$F$4998,ARQUIVOS_RECEBIDOS!$F$2:$F$4998,-1),2,)</f>
        <v>R00</v>
      </c>
      <c r="C392" s="6" t="s">
        <v>4317</v>
      </c>
      <c r="D392" s="8" t="s">
        <v>4993</v>
      </c>
      <c r="E392" s="8" t="s">
        <v>4335</v>
      </c>
      <c r="F392" s="6" t="s">
        <v>4153</v>
      </c>
      <c r="G392" s="49" t="s">
        <v>5490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92" s="6" t="str" cm="1">
        <f t="array" ref="I392">_xlfn.TEXTJOIN(", ",TRUE,_xlfn.UNIQUE(_xlfn._xlws.FILTER(ARQUIVOS_RECEBIDOS!$F$2:$F$4998,ARQUIVOS_RECEBIDOS!$E$2:$E$4998=LD_01[[#This Row],[DOCUMENTO]])))</f>
        <v>R00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01\MSV-163MS-515-SUL\31.SI</v>
      </c>
      <c r="L3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ATERPA\0.TABLET\A373_Projetos_Ano01\MSV-163MS-515-SUL\31.SI</v>
      </c>
    </row>
    <row r="393" spans="1:12" x14ac:dyDescent="0.3">
      <c r="A393" s="6" t="s">
        <v>3175</v>
      </c>
      <c r="B393" s="6" t="str">
        <f>VLOOKUP(LD_01[[#This Row],[DOCUMENTO]],_xlfn.SORTBY(ARQUIVOS_RECEBIDOS!$E$2:$F$4998,ARQUIVOS_RECEBIDOS!$F$2:$F$4998,-1),2,)</f>
        <v>R00</v>
      </c>
      <c r="C393" s="6" t="s">
        <v>4317</v>
      </c>
      <c r="D393" s="8" t="s">
        <v>4994</v>
      </c>
      <c r="E393" s="8" t="s">
        <v>4335</v>
      </c>
      <c r="F393" s="6" t="s">
        <v>4153</v>
      </c>
      <c r="G393" s="49" t="s">
        <v>5490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93" s="6" t="str" cm="1">
        <f t="array" ref="I393">_xlfn.TEXTJOIN(", ",TRUE,_xlfn.UNIQUE(_xlfn._xlws.FILTER(ARQUIVOS_RECEBIDOS!$F$2:$F$4998,ARQUIVOS_RECEBIDOS!$E$2:$E$4998=LD_01[[#This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01\MSV-163MS-515-SUL\31.SI</v>
      </c>
      <c r="L3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ATERPA\0.TABLET\A373_Projetos_Ano01\MSV-163MS-515-SUL\31.SI</v>
      </c>
    </row>
    <row r="394" spans="1:12" ht="28.8" x14ac:dyDescent="0.3">
      <c r="A394" s="6" t="s">
        <v>4068</v>
      </c>
      <c r="B394" s="6" t="str">
        <f>VLOOKUP(LD_01[[#This Row],[DOCUMENTO]],_xlfn.SORTBY(ARQUIVOS_RECEBIDOS!$E$2:$F$4998,ARQUIVOS_RECEBIDOS!$F$2:$F$4998,-1),2,)</f>
        <v>R00</v>
      </c>
      <c r="C394" s="6" t="s">
        <v>4317</v>
      </c>
      <c r="D394" s="8" t="s">
        <v>4249</v>
      </c>
      <c r="E394" s="8" t="s">
        <v>4335</v>
      </c>
      <c r="F394" s="6" t="s">
        <v>4153</v>
      </c>
      <c r="G394" s="49" t="s">
        <v>5490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94" s="6" t="str" cm="1">
        <f t="array" ref="I394">_xlfn.TEXTJOIN(", ",TRUE,_xlfn.UNIQUE(_xlfn._xlws.FILTER(ARQUIVOS_RECEBIDOS!$F$2:$F$4998,ARQUIVOS_RECEBIDOS!$E$2:$E$4998=LD_01[[#This Row],[DOCUMENTO]])))</f>
        <v>R00</v>
      </c>
      <c r="J394" s="13" cm="1">
        <f t="array" ref="J394">_xlfn.UNIQUE(_xlfn._xlws.FILTER(ARQUIVOS[DATA RECEBIMENTO],(ARQUIVOS[DOCUMENTO]=LD_01[[#This Row],[DOCUMENTO]])*(ARQUIVOS[REVISÃO]=LD_01[[#This Row],[REVISÃO]])))</f>
        <v>45895</v>
      </c>
      <c r="K3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01\MSV-163MS-515-SUL\31.SI</v>
      </c>
      <c r="L3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ATERPA\0.TABLET\A373_Projetos_Ano01\MSV-163MS-515-SUL\31.SI</v>
      </c>
    </row>
    <row r="395" spans="1:12" x14ac:dyDescent="0.3">
      <c r="A395" s="6" t="s">
        <v>3164</v>
      </c>
      <c r="B395" s="6" t="str">
        <f>VLOOKUP(LD_01[[#This Row],[DOCUMENTO]],_xlfn.SORTBY(ARQUIVOS_RECEBIDOS!$E$2:$F$4998,ARQUIVOS_RECEBIDOS!$F$2:$F$4998,-1),2,)</f>
        <v>R02</v>
      </c>
      <c r="C395" s="6" t="s">
        <v>4317</v>
      </c>
      <c r="D395" s="8" t="s">
        <v>4991</v>
      </c>
      <c r="E395" s="8" t="s">
        <v>4334</v>
      </c>
      <c r="F395" s="6" t="s">
        <v>4151</v>
      </c>
      <c r="G395" s="49" t="s">
        <v>5490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95" s="6" t="str" cm="1">
        <f t="array" ref="I395">_xlfn.TEXTJOIN(", ",TRUE,_xlfn.UNIQUE(_xlfn._xlws.FILTER(ARQUIVOS_RECEBIDOS!$F$2:$F$4998,ARQUIVOS_RECEBIDOS!$E$2:$E$4998=LD_01[[#This Row],[DOCUMENTO]])))</f>
        <v>R02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01\MSV-163MS-515-SUL\32.TE</v>
      </c>
      <c r="L3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ATERPA\0.TABLET\A373_Projetos_Ano01\MSV-163MS-515-SUL\32.TE</v>
      </c>
    </row>
    <row r="396" spans="1:12" x14ac:dyDescent="0.3">
      <c r="A396" s="6" t="s">
        <v>3165</v>
      </c>
      <c r="B396" s="6" t="str">
        <f>VLOOKUP(LD_01[[#This Row],[DOCUMENTO]],_xlfn.SORTBY(ARQUIVOS_RECEBIDOS!$E$2:$F$4998,ARQUIVOS_RECEBIDOS!$F$2:$F$4998,-1),2,)</f>
        <v>R01</v>
      </c>
      <c r="C396" s="6" t="s">
        <v>4317</v>
      </c>
      <c r="D396" s="8" t="s">
        <v>4991</v>
      </c>
      <c r="E396" s="8" t="s">
        <v>4334</v>
      </c>
      <c r="F396" s="6" t="s">
        <v>4151</v>
      </c>
      <c r="G396" s="49" t="s">
        <v>5490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96" s="6" t="str" cm="1">
        <f t="array" ref="I396">_xlfn.TEXTJOIN(", ",TRUE,_xlfn.UNIQUE(_xlfn._xlws.FILTER(ARQUIVOS_RECEBIDOS!$F$2:$F$4998,ARQUIVOS_RECEBIDOS!$E$2:$E$4998=LD_01[[#This Row],[DOCUMENTO]])))</f>
        <v>R01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01\MSV-163MS-515-SUL\32.TE</v>
      </c>
      <c r="L3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ATERPA\0.TABLET\A373_Projetos_Ano01\MSV-163MS-515-SUL\32.TE</v>
      </c>
    </row>
    <row r="397" spans="1:12" x14ac:dyDescent="0.3">
      <c r="A397" s="6" t="s">
        <v>3166</v>
      </c>
      <c r="B397" s="6" t="str">
        <f>VLOOKUP(LD_01[[#This Row],[DOCUMENTO]],_xlfn.SORTBY(ARQUIVOS_RECEBIDOS!$E$2:$F$4998,ARQUIVOS_RECEBIDOS!$F$2:$F$4998,-1),2,)</f>
        <v>R01</v>
      </c>
      <c r="C397" s="6" t="s">
        <v>4317</v>
      </c>
      <c r="D397" s="8" t="s">
        <v>4986</v>
      </c>
      <c r="E397" s="8" t="s">
        <v>4334</v>
      </c>
      <c r="F397" s="6" t="s">
        <v>4151</v>
      </c>
      <c r="G397" s="49" t="s">
        <v>5490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97" s="6" t="str" cm="1">
        <f t="array" ref="I397">_xlfn.TEXTJOIN(", ",TRUE,_xlfn.UNIQUE(_xlfn._xlws.FILTER(ARQUIVOS_RECEBIDOS!$F$2:$F$4998,ARQUIVOS_RECEBIDOS!$E$2:$E$4998=LD_01[[#This Row],[DOCUMENTO]])))</f>
        <v>R01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01\MSV-163MS-515-SUL\32.TE</v>
      </c>
      <c r="L3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ATERPA\0.TABLET\A373_Projetos_Ano01\MSV-163MS-515-SUL\32.TE</v>
      </c>
    </row>
    <row r="398" spans="1:12" ht="28.8" x14ac:dyDescent="0.3">
      <c r="A398" s="6" t="s">
        <v>3167</v>
      </c>
      <c r="B398" s="6" t="str">
        <f>VLOOKUP(LD_01[[#This Row],[DOCUMENTO]],_xlfn.SORTBY(ARQUIVOS_RECEBIDOS!$E$2:$F$4998,ARQUIVOS_RECEBIDOS!$F$2:$F$4998,-1),2,)</f>
        <v>R02</v>
      </c>
      <c r="C398" s="6" t="s">
        <v>4317</v>
      </c>
      <c r="D398" s="8" t="s">
        <v>4327</v>
      </c>
      <c r="E398" s="8" t="s">
        <v>4334</v>
      </c>
      <c r="F398" s="6" t="s">
        <v>4151</v>
      </c>
      <c r="G398" s="49" t="s">
        <v>5490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98" s="6" t="str" cm="1">
        <f t="array" ref="I398">_xlfn.TEXTJOIN(", ",TRUE,_xlfn.UNIQUE(_xlfn._xlws.FILTER(ARQUIVOS_RECEBIDOS!$F$2:$F$4998,ARQUIVOS_RECEBIDOS!$E$2:$E$4998=LD_01[[#This Row],[DOCUMENTO]])))</f>
        <v>R02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01\MSV-163MS-515-SUL\32.TE</v>
      </c>
      <c r="L3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ATERPA\0.TABLET\A373_Projetos_Ano01\MSV-163MS-515-SUL\32.TE</v>
      </c>
    </row>
    <row r="399" spans="1:12" x14ac:dyDescent="0.3">
      <c r="A399" s="6" t="s">
        <v>3159</v>
      </c>
      <c r="B399" s="6" t="str">
        <f>VLOOKUP(LD_01[[#This Row],[DOCUMENTO]],_xlfn.SORTBY(ARQUIVOS_RECEBIDOS!$E$2:$F$4998,ARQUIVOS_RECEBIDOS!$F$2:$F$4998,-1),2,)</f>
        <v>R00</v>
      </c>
      <c r="C399" s="6" t="s">
        <v>4317</v>
      </c>
      <c r="D399" s="8" t="s">
        <v>4168</v>
      </c>
      <c r="E399" s="8" t="s">
        <v>4167</v>
      </c>
      <c r="F399" s="6" t="s">
        <v>4149</v>
      </c>
      <c r="G399" s="49" t="s">
        <v>5490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99" s="6" t="str" cm="1">
        <f t="array" ref="I399">_xlfn.TEXTJOIN(", ",TRUE,_xlfn.UNIQUE(_xlfn._xlws.FILTER(ARQUIVOS_RECEBIDOS!$F$2:$F$4998,ARQUIVOS_RECEBIDOS!$E$2:$E$4998=LD_01[[#This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01\MSV-163MS-515-SUL\33.TO</v>
      </c>
      <c r="L3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ATERPA\0.TABLET\A373_Projetos_Ano01\MSV-163MS-515-SUL\33.TO</v>
      </c>
    </row>
    <row r="400" spans="1:12" x14ac:dyDescent="0.3">
      <c r="A400" s="6" t="s">
        <v>3160</v>
      </c>
      <c r="B400" s="6" t="str">
        <f>VLOOKUP(LD_01[[#This Row],[DOCUMENTO]],_xlfn.SORTBY(ARQUIVOS_RECEBIDOS!$E$2:$F$4998,ARQUIVOS_RECEBIDOS!$F$2:$F$4998,-1),2,)</f>
        <v>R00</v>
      </c>
      <c r="C400" s="6" t="s">
        <v>4317</v>
      </c>
      <c r="D400" s="8" t="s">
        <v>4169</v>
      </c>
      <c r="E400" s="8" t="s">
        <v>4167</v>
      </c>
      <c r="F400" s="6" t="s">
        <v>4149</v>
      </c>
      <c r="G400" s="49" t="s">
        <v>5490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400" s="6" t="str" cm="1">
        <f t="array" ref="I400">_xlfn.TEXTJOIN(", ",TRUE,_xlfn.UNIQUE(_xlfn._xlws.FILTER(ARQUIVOS_RECEBIDOS!$F$2:$F$4998,ARQUIVOS_RECEBIDOS!$E$2:$E$4998=LD_01[[#This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01\MSV-163MS-515-SUL\33.TO</v>
      </c>
      <c r="L4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ATERPA\0.TABLET\A373_Projetos_Ano01\MSV-163MS-515-SUL\33.TO</v>
      </c>
    </row>
    <row r="401" spans="1:12" ht="28.8" x14ac:dyDescent="0.3">
      <c r="A401" s="6" t="s">
        <v>3190</v>
      </c>
      <c r="B401" s="6" t="str">
        <f>VLOOKUP(LD_01[[#This Row],[DOCUMENTO]],_xlfn.SORTBY(ARQUIVOS_RECEBIDOS!$E$2:$F$4998,ARQUIVOS_RECEBIDOS!$F$2:$F$4998,-1),2,)</f>
        <v>R00</v>
      </c>
      <c r="C401" s="6" t="s">
        <v>4317</v>
      </c>
      <c r="D401" s="8" t="s">
        <v>4308</v>
      </c>
      <c r="E401" s="8" t="s">
        <v>4339</v>
      </c>
      <c r="F401" s="6" t="s">
        <v>4159</v>
      </c>
      <c r="G401" s="49" t="s">
        <v>5490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401" s="6" t="str" cm="1">
        <f t="array" ref="I401">_xlfn.TEXTJOIN(", ",TRUE,_xlfn.UNIQUE(_xlfn._xlws.FILTER(ARQUIVOS_RECEBIDOS!$F$2:$F$4998,ARQUIVOS_RECEBIDOS!$E$2:$E$4998=LD_01[[#This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01\MSV-163MS-515-SUL\34.TR</v>
      </c>
      <c r="L4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ATERPA\0.TABLET\A373_Projetos_Ano01\MSV-163MS-515-SUL\34.TR</v>
      </c>
    </row>
    <row r="402" spans="1:12" x14ac:dyDescent="0.3">
      <c r="A402" s="6" t="s">
        <v>3199</v>
      </c>
      <c r="B402" s="6" t="str">
        <f>VLOOKUP(LD_01[[#This Row],[DOCUMENTO]],_xlfn.SORTBY(ARQUIVOS_RECEBIDOS!$E$2:$F$4998,ARQUIVOS_RECEBIDOS!$F$2:$F$4998,-1),2,)</f>
        <v>R00</v>
      </c>
      <c r="C402" s="6" t="s">
        <v>4318</v>
      </c>
      <c r="D402" s="8" t="s">
        <v>4080</v>
      </c>
      <c r="E402" s="8" t="s">
        <v>4146</v>
      </c>
      <c r="F402" s="6" t="s">
        <v>4152</v>
      </c>
      <c r="G402" s="49" t="s">
        <v>5490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2" s="6" t="str" cm="1">
        <f t="array" ref="I402">_xlfn.TEXTJOIN(", ",TRUE,_xlfn.UNIQUE(_xlfn._xlws.FILTER(ARQUIVOS_RECEBIDOS!$F$2:$F$4998,ARQUIVOS_RECEBIDOS!$E$2:$E$4998=LD_01[[#This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01\MSV-163MS-520-NORTE\10.DR</v>
      </c>
      <c r="L4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ATERPA\0.TABLET\A373_Projetos_Ano01\MSV-163MS-520-NORTE\10.DR</v>
      </c>
    </row>
    <row r="403" spans="1:12" x14ac:dyDescent="0.3">
      <c r="A403" s="6" t="s">
        <v>3200</v>
      </c>
      <c r="B403" s="6" t="str">
        <f>VLOOKUP(LD_01[[#This Row],[DOCUMENTO]],_xlfn.SORTBY(ARQUIVOS_RECEBIDOS!$E$2:$F$4998,ARQUIVOS_RECEBIDOS!$F$2:$F$4998,-1),2,)</f>
        <v>R01</v>
      </c>
      <c r="C403" s="6" t="s">
        <v>4318</v>
      </c>
      <c r="D403" s="8" t="s">
        <v>4082</v>
      </c>
      <c r="E403" s="8" t="s">
        <v>4146</v>
      </c>
      <c r="F403" s="6" t="s">
        <v>4152</v>
      </c>
      <c r="G403" s="49" t="s">
        <v>5490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3" s="6" t="str" cm="1">
        <f t="array" ref="I403">_xlfn.TEXTJOIN(", ",TRUE,_xlfn.UNIQUE(_xlfn._xlws.FILTER(ARQUIVOS_RECEBIDOS!$F$2:$F$4998,ARQUIVOS_RECEBIDOS!$E$2:$E$4998=LD_01[[#This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01\MSV-163MS-520-NORTE\10.DR</v>
      </c>
      <c r="L4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ATERPA\0.TABLET\A373_Projetos_Ano01\MSV-163MS-520-NORTE\10.DR</v>
      </c>
    </row>
    <row r="404" spans="1:12" ht="28.8" x14ac:dyDescent="0.3">
      <c r="A404" s="6" t="s">
        <v>3201</v>
      </c>
      <c r="B404" s="6" t="str">
        <f>VLOOKUP(LD_01[[#This Row],[DOCUMENTO]],_xlfn.SORTBY(ARQUIVOS_RECEBIDOS!$E$2:$F$4998,ARQUIVOS_RECEBIDOS!$F$2:$F$4998,-1),2,)</f>
        <v>R00</v>
      </c>
      <c r="C404" s="6" t="s">
        <v>4318</v>
      </c>
      <c r="D404" s="8" t="s">
        <v>4995</v>
      </c>
      <c r="E404" s="8" t="s">
        <v>4146</v>
      </c>
      <c r="F404" s="6" t="s">
        <v>4152</v>
      </c>
      <c r="G404" s="49" t="s">
        <v>5490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04" s="6" t="str" cm="1">
        <f t="array" ref="I404">_xlfn.TEXTJOIN(", ",TRUE,_xlfn.UNIQUE(_xlfn._xlws.FILTER(ARQUIVOS_RECEBIDOS!$F$2:$F$4998,ARQUIVOS_RECEBIDOS!$E$2:$E$4998=LD_01[[#This Row],[DOCUMENTO]])))</f>
        <v>R00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01\MSV-163MS-520-NORTE\10.DR</v>
      </c>
      <c r="L4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ATERPA\0.TABLET\A373_Projetos_Ano01\MSV-163MS-520-NORTE\10.DR</v>
      </c>
    </row>
    <row r="405" spans="1:12" ht="28.8" x14ac:dyDescent="0.3">
      <c r="A405" s="6" t="s">
        <v>3202</v>
      </c>
      <c r="B405" s="6" t="str">
        <f>VLOOKUP(LD_01[[#This Row],[DOCUMENTO]],_xlfn.SORTBY(ARQUIVOS_RECEBIDOS!$E$2:$F$4998,ARQUIVOS_RECEBIDOS!$F$2:$F$4998,-1),2,)</f>
        <v>R01</v>
      </c>
      <c r="C405" s="6" t="s">
        <v>4318</v>
      </c>
      <c r="D405" s="8" t="s">
        <v>4982</v>
      </c>
      <c r="E405" s="8" t="s">
        <v>4146</v>
      </c>
      <c r="F405" s="6" t="s">
        <v>4152</v>
      </c>
      <c r="G405" s="49" t="s">
        <v>5490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05" s="6" t="str" cm="1">
        <f t="array" ref="I405">_xlfn.TEXTJOIN(", ",TRUE,_xlfn.UNIQUE(_xlfn._xlws.FILTER(ARQUIVOS_RECEBIDOS!$F$2:$F$4998,ARQUIVOS_RECEBIDOS!$E$2:$E$4998=LD_01[[#This Row],[DOCUMENTO]])))</f>
        <v>R01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01\MSV-163MS-520-NORTE\10.DR</v>
      </c>
      <c r="L4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ATERPA\0.TABLET\A373_Projetos_Ano01\MSV-163MS-520-NORTE\10.DR</v>
      </c>
    </row>
    <row r="406" spans="1:12" ht="28.8" x14ac:dyDescent="0.3">
      <c r="A406" s="6" t="s">
        <v>3203</v>
      </c>
      <c r="B406" s="6" t="str">
        <f>VLOOKUP(LD_01[[#This Row],[DOCUMENTO]],_xlfn.SORTBY(ARQUIVOS_RECEBIDOS!$E$2:$F$4998,ARQUIVOS_RECEBIDOS!$F$2:$F$4998,-1),2,)</f>
        <v>R01</v>
      </c>
      <c r="C406" s="6" t="s">
        <v>4318</v>
      </c>
      <c r="D406" s="8" t="s">
        <v>4983</v>
      </c>
      <c r="E406" s="8" t="s">
        <v>4146</v>
      </c>
      <c r="F406" s="6" t="s">
        <v>4152</v>
      </c>
      <c r="G406" s="49" t="s">
        <v>5490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06" s="6" t="str" cm="1">
        <f t="array" ref="I406">_xlfn.TEXTJOIN(", ",TRUE,_xlfn.UNIQUE(_xlfn._xlws.FILTER(ARQUIVOS_RECEBIDOS!$F$2:$F$4998,ARQUIVOS_RECEBIDOS!$E$2:$E$4998=LD_01[[#This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01\MSV-163MS-520-NORTE\10.DR</v>
      </c>
      <c r="L4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ATERPA\0.TABLET\A373_Projetos_Ano01\MSV-163MS-520-NORTE\10.DR</v>
      </c>
    </row>
    <row r="407" spans="1:12" x14ac:dyDescent="0.3">
      <c r="A407" s="6" t="s">
        <v>3218</v>
      </c>
      <c r="B407" s="6" t="str">
        <f>VLOOKUP(LD_01[[#This Row],[DOCUMENTO]],_xlfn.SORTBY(ARQUIVOS_RECEBIDOS!$E$2:$F$4998,ARQUIVOS_RECEBIDOS!$F$2:$F$4998,-1),2,)</f>
        <v>R01</v>
      </c>
      <c r="C407" s="6" t="s">
        <v>4318</v>
      </c>
      <c r="D407" s="8" t="s">
        <v>4091</v>
      </c>
      <c r="E407" s="8" t="s">
        <v>4148</v>
      </c>
      <c r="F407" s="6" t="s">
        <v>4157</v>
      </c>
      <c r="G407" s="49" t="s">
        <v>5490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07" s="6" t="str" cm="1">
        <f t="array" ref="I407">_xlfn.TEXTJOIN(", ",TRUE,_xlfn.UNIQUE(_xlfn._xlws.FILTER(ARQUIVOS_RECEBIDOS!$F$2:$F$4998,ARQUIVOS_RECEBIDOS!$E$2:$E$4998=LD_01[[#This Row],[DOCUMENTO]])))</f>
        <v>R01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01\MSV-163MS-520-NORTE\12.DV</v>
      </c>
      <c r="L4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ATERPA\0.TABLET\A373_Projetos_Ano01\MSV-163MS-520-NORTE\12.DV</v>
      </c>
    </row>
    <row r="408" spans="1:12" x14ac:dyDescent="0.3">
      <c r="A408" s="6" t="s">
        <v>3219</v>
      </c>
      <c r="B408" s="6" t="str">
        <f>VLOOKUP(LD_01[[#This Row],[DOCUMENTO]],_xlfn.SORTBY(ARQUIVOS_RECEBIDOS!$E$2:$F$4998,ARQUIVOS_RECEBIDOS!$F$2:$F$4998,-1),2,)</f>
        <v>R00</v>
      </c>
      <c r="C408" s="6" t="s">
        <v>4318</v>
      </c>
      <c r="D408" s="8" t="s">
        <v>4093</v>
      </c>
      <c r="E408" s="8" t="s">
        <v>4148</v>
      </c>
      <c r="F408" s="6" t="s">
        <v>4157</v>
      </c>
      <c r="G408" s="49" t="s">
        <v>5490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08" s="6" t="str" cm="1">
        <f t="array" ref="I408">_xlfn.TEXTJOIN(", ",TRUE,_xlfn.UNIQUE(_xlfn._xlws.FILTER(ARQUIVOS_RECEBIDOS!$F$2:$F$4998,ARQUIVOS_RECEBIDOS!$E$2:$E$4998=LD_01[[#This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01\MSV-163MS-520-NORTE\12.DV</v>
      </c>
      <c r="L4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ATERPA\0.TABLET\A373_Projetos_Ano01\MSV-163MS-520-NORTE\12.DV</v>
      </c>
    </row>
    <row r="409" spans="1:12" ht="28.8" x14ac:dyDescent="0.3">
      <c r="A409" s="6" t="s">
        <v>3220</v>
      </c>
      <c r="B409" s="6" t="str">
        <f>VLOOKUP(LD_01[[#This Row],[DOCUMENTO]],_xlfn.SORTBY(ARQUIVOS_RECEBIDOS!$E$2:$F$4998,ARQUIVOS_RECEBIDOS!$F$2:$F$4998,-1),2,)</f>
        <v>R00</v>
      </c>
      <c r="C409" s="6" t="s">
        <v>4318</v>
      </c>
      <c r="D409" s="8" t="s">
        <v>4171</v>
      </c>
      <c r="E409" s="8" t="s">
        <v>4148</v>
      </c>
      <c r="F409" s="6" t="s">
        <v>4157</v>
      </c>
      <c r="G409" s="49" t="s">
        <v>5490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09" s="6" t="str" cm="1">
        <f t="array" ref="I409">_xlfn.TEXTJOIN(", ",TRUE,_xlfn.UNIQUE(_xlfn._xlws.FILTER(ARQUIVOS_RECEBIDOS!$F$2:$F$4998,ARQUIVOS_RECEBIDOS!$E$2:$E$4998=LD_01[[#This Row],[DOCUMENTO]])))</f>
        <v>R00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01\MSV-163MS-520-NORTE\12.DV</v>
      </c>
      <c r="L4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ATERPA\0.TABLET\A373_Projetos_Ano01\MSV-163MS-520-NORTE\12.DV</v>
      </c>
    </row>
    <row r="410" spans="1:12" x14ac:dyDescent="0.3">
      <c r="A410" s="6" t="s">
        <v>3193</v>
      </c>
      <c r="B410" s="6" t="str">
        <f>VLOOKUP(LD_01[[#This Row],[DOCUMENTO]],_xlfn.SORTBY(ARQUIVOS_RECEBIDOS!$E$2:$F$4998,ARQUIVOS_RECEBIDOS!$F$2:$F$4998,-1),2,)</f>
        <v>R02</v>
      </c>
      <c r="C410" s="6" t="s">
        <v>4318</v>
      </c>
      <c r="D410" s="8" t="s">
        <v>4987</v>
      </c>
      <c r="E410" s="8" t="s">
        <v>4145</v>
      </c>
      <c r="F410" s="6" t="s">
        <v>4150</v>
      </c>
      <c r="G410" s="49" t="s">
        <v>5490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10" s="6" t="str" cm="1">
        <f t="array" ref="I410">_xlfn.TEXTJOIN(", ",TRUE,_xlfn.UNIQUE(_xlfn._xlws.FILTER(ARQUIVOS_RECEBIDOS!$F$2:$F$4998,ARQUIVOS_RECEBIDOS!$E$2:$E$4998=LD_01[[#This Row],[DOCUMENTO]])))</f>
        <v>R02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01\MSV-163MS-520-NORTE\18.GE</v>
      </c>
      <c r="L4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ATERPA\0.TABLET\A373_Projetos_Ano01\MSV-163MS-520-NORTE\18.GE</v>
      </c>
    </row>
    <row r="411" spans="1:12" ht="28.8" x14ac:dyDescent="0.3">
      <c r="A411" s="6" t="s">
        <v>3194</v>
      </c>
      <c r="B411" s="6" t="str">
        <f>VLOOKUP(LD_01[[#This Row],[DOCUMENTO]],_xlfn.SORTBY(ARQUIVOS_RECEBIDOS!$E$2:$F$4998,ARQUIVOS_RECEBIDOS!$F$2:$F$4998,-1),2,)</f>
        <v>R00</v>
      </c>
      <c r="C411" s="6" t="s">
        <v>4318</v>
      </c>
      <c r="D411" s="8" t="s">
        <v>4985</v>
      </c>
      <c r="E411" s="8" t="s">
        <v>4145</v>
      </c>
      <c r="F411" s="6" t="s">
        <v>4150</v>
      </c>
      <c r="G411" s="49" t="s">
        <v>5490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11" s="6" t="str" cm="1">
        <f t="array" ref="I411">_xlfn.TEXTJOIN(", ",TRUE,_xlfn.UNIQUE(_xlfn._xlws.FILTER(ARQUIVOS_RECEBIDOS!$F$2:$F$4998,ARQUIVOS_RECEBIDOS!$E$2:$E$4998=LD_01[[#This Row],[DOCUMENTO]])))</f>
        <v>R00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01\MSV-163MS-520-NORTE\18.GE</v>
      </c>
      <c r="L4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ATERPA\0.TABLET\A373_Projetos_Ano01\MSV-163MS-520-NORTE\18.GE</v>
      </c>
    </row>
    <row r="412" spans="1:12" ht="28.8" x14ac:dyDescent="0.3">
      <c r="A412" s="6" t="s">
        <v>3213</v>
      </c>
      <c r="B412" s="6" t="str">
        <f>VLOOKUP(LD_01[[#This Row],[DOCUMENTO]],_xlfn.SORTBY(ARQUIVOS_RECEBIDOS!$E$2:$F$4998,ARQUIVOS_RECEBIDOS!$F$2:$F$4998,-1),2,)</f>
        <v>R01</v>
      </c>
      <c r="C412" s="6" t="s">
        <v>4318</v>
      </c>
      <c r="D412" s="8" t="s">
        <v>4987</v>
      </c>
      <c r="E412" s="8" t="s">
        <v>4336</v>
      </c>
      <c r="F412" s="6" t="s">
        <v>4155</v>
      </c>
      <c r="G412" s="49" t="s">
        <v>5490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12" s="6" t="str" cm="1">
        <f t="array" ref="I412">_xlfn.TEXTJOIN(", ",TRUE,_xlfn.UNIQUE(_xlfn._xlws.FILTER(ARQUIVOS_RECEBIDOS!$F$2:$F$4998,ARQUIVOS_RECEBIDOS!$E$2:$E$4998=LD_01[[#This Row],[DOCUMENTO]])))</f>
        <v>R01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01\MSV-163MS-520-NORTE\19.GG</v>
      </c>
      <c r="L4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ATERPA\0.TABLET\A373_Projetos_Ano01\MSV-163MS-520-NORTE\19.GG</v>
      </c>
    </row>
    <row r="413" spans="1:12" ht="28.8" x14ac:dyDescent="0.3">
      <c r="A413" s="6" t="s">
        <v>3214</v>
      </c>
      <c r="B413" s="6" t="str">
        <f>VLOOKUP(LD_01[[#This Row],[DOCUMENTO]],_xlfn.SORTBY(ARQUIVOS_RECEBIDOS!$E$2:$F$4998,ARQUIVOS_RECEBIDOS!$F$2:$F$4998,-1),2,)</f>
        <v>R01</v>
      </c>
      <c r="C413" s="6" t="s">
        <v>4318</v>
      </c>
      <c r="D413" s="8" t="s">
        <v>4096</v>
      </c>
      <c r="E413" s="8" t="s">
        <v>4336</v>
      </c>
      <c r="F413" s="6" t="s">
        <v>4155</v>
      </c>
      <c r="G413" s="49" t="s">
        <v>5490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13" s="6" t="str" cm="1">
        <f t="array" ref="I413">_xlfn.TEXTJOIN(", ",TRUE,_xlfn.UNIQUE(_xlfn._xlws.FILTER(ARQUIVOS_RECEBIDOS!$F$2:$F$4998,ARQUIVOS_RECEBIDOS!$E$2:$E$4998=LD_01[[#This Row],[DOCUMENTO]])))</f>
        <v>R01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01\MSV-163MS-520-NORTE\19.GG</v>
      </c>
      <c r="L4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ATERPA\0.TABLET\A373_Projetos_Ano01\MSV-163MS-520-NORTE\19.GG</v>
      </c>
    </row>
    <row r="414" spans="1:12" ht="28.8" x14ac:dyDescent="0.3">
      <c r="A414" s="6" t="s">
        <v>3215</v>
      </c>
      <c r="B414" s="6" t="str">
        <f>VLOOKUP(LD_01[[#This Row],[DOCUMENTO]],_xlfn.SORTBY(ARQUIVOS_RECEBIDOS!$E$2:$F$4998,ARQUIVOS_RECEBIDOS!$F$2:$F$4998,-1),2,)</f>
        <v>R00</v>
      </c>
      <c r="C414" s="6" t="s">
        <v>4318</v>
      </c>
      <c r="D414" s="8" t="s">
        <v>4107</v>
      </c>
      <c r="E414" s="8" t="s">
        <v>4336</v>
      </c>
      <c r="F414" s="6" t="s">
        <v>4155</v>
      </c>
      <c r="G414" s="49" t="s">
        <v>5490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14" s="6" t="str" cm="1">
        <f t="array" ref="I414">_xlfn.TEXTJOIN(", ",TRUE,_xlfn.UNIQUE(_xlfn._xlws.FILTER(ARQUIVOS_RECEBIDOS!$F$2:$F$4998,ARQUIVOS_RECEBIDOS!$E$2:$E$4998=LD_01[[#This Row],[DOCUMENTO]])))</f>
        <v>R00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01\MSV-163MS-520-NORTE\19.GG</v>
      </c>
      <c r="L4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ATERPA\0.TABLET\A373_Projetos_Ano01\MSV-163MS-520-NORTE\19.GG</v>
      </c>
    </row>
    <row r="415" spans="1:12" ht="28.8" x14ac:dyDescent="0.3">
      <c r="A415" s="6" t="s">
        <v>3216</v>
      </c>
      <c r="B415" s="6" t="str">
        <f>VLOOKUP(LD_01[[#This Row],[DOCUMENTO]],_xlfn.SORTBY(ARQUIVOS_RECEBIDOS!$E$2:$F$4998,ARQUIVOS_RECEBIDOS!$F$2:$F$4998,-1),2,)</f>
        <v>R01</v>
      </c>
      <c r="C415" s="6" t="s">
        <v>4318</v>
      </c>
      <c r="D415" s="8" t="s">
        <v>4091</v>
      </c>
      <c r="E415" s="8" t="s">
        <v>4337</v>
      </c>
      <c r="F415" s="6" t="s">
        <v>4156</v>
      </c>
      <c r="G415" s="49" t="s">
        <v>5490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5" s="6" t="str" cm="1">
        <f t="array" ref="I415">_xlfn.TEXTJOIN(", ",TRUE,_xlfn.UNIQUE(_xlfn._xlws.FILTER(ARQUIVOS_RECEBIDOS!$F$2:$F$4998,ARQUIVOS_RECEBIDOS!$E$2:$E$4998=LD_01[[#This Row],[DOCUMENTO]])))</f>
        <v>R01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01\MSV-163MS-520-NORTE\23.IN</v>
      </c>
      <c r="L4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ATERPA\0.TABLET\A373_Projetos_Ano01\MSV-163MS-520-NORTE\23.IN</v>
      </c>
    </row>
    <row r="416" spans="1:12" ht="28.8" x14ac:dyDescent="0.3">
      <c r="A416" s="6" t="s">
        <v>3217</v>
      </c>
      <c r="B416" s="6" t="str">
        <f>VLOOKUP(LD_01[[#This Row],[DOCUMENTO]],_xlfn.SORTBY(ARQUIVOS_RECEBIDOS!$E$2:$F$4998,ARQUIVOS_RECEBIDOS!$F$2:$F$4998,-1),2,)</f>
        <v>R00</v>
      </c>
      <c r="C416" s="6" t="s">
        <v>4318</v>
      </c>
      <c r="D416" s="8" t="s">
        <v>4170</v>
      </c>
      <c r="E416" s="8" t="s">
        <v>4337</v>
      </c>
      <c r="F416" s="6" t="s">
        <v>4156</v>
      </c>
      <c r="G416" s="49" t="s">
        <v>5490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16" s="6" t="str" cm="1">
        <f t="array" ref="I416">_xlfn.TEXTJOIN(", ",TRUE,_xlfn.UNIQUE(_xlfn._xlws.FILTER(ARQUIVOS_RECEBIDOS!$F$2:$F$4998,ARQUIVOS_RECEBIDOS!$E$2:$E$4998=LD_01[[#This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01\MSV-163MS-520-NORTE\23.IN</v>
      </c>
      <c r="L4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ATERPA\0.TABLET\A373_Projetos_Ano01\MSV-163MS-520-NORTE\23.IN</v>
      </c>
    </row>
    <row r="417" spans="1:12" x14ac:dyDescent="0.3">
      <c r="A417" s="6" t="s">
        <v>3221</v>
      </c>
      <c r="B417" s="6" t="str">
        <f>VLOOKUP(LD_01[[#This Row],[DOCUMENTO]],_xlfn.SORTBY(ARQUIVOS_RECEBIDOS!$E$2:$F$4998,ARQUIVOS_RECEBIDOS!$F$2:$F$4998,-1),2,)</f>
        <v>R01</v>
      </c>
      <c r="C417" s="6" t="s">
        <v>4318</v>
      </c>
      <c r="D417" s="8" t="s">
        <v>4091</v>
      </c>
      <c r="E417" s="8" t="s">
        <v>4338</v>
      </c>
      <c r="F417" s="6" t="s">
        <v>4158</v>
      </c>
      <c r="G417" s="49" t="s">
        <v>5490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7" s="6" t="str" cm="1">
        <f t="array" ref="I417">_xlfn.TEXTJOIN(", ",TRUE,_xlfn.UNIQUE(_xlfn._xlws.FILTER(ARQUIVOS_RECEBIDOS!$F$2:$F$4998,ARQUIVOS_RECEBIDOS!$E$2:$E$4998=LD_01[[#This Row],[DOCUMENTO]])))</f>
        <v>R01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01\MSV-163MS-520-NORTE\27.PA</v>
      </c>
      <c r="L4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ATERPA\0.TABLET\A373_Projetos_Ano01\MSV-163MS-520-NORTE\27.PA</v>
      </c>
    </row>
    <row r="418" spans="1:12" ht="28.8" x14ac:dyDescent="0.3">
      <c r="A418" s="6" t="s">
        <v>3222</v>
      </c>
      <c r="B418" s="6" t="str">
        <f>VLOOKUP(LD_01[[#This Row],[DOCUMENTO]],_xlfn.SORTBY(ARQUIVOS_RECEBIDOS!$E$2:$F$4998,ARQUIVOS_RECEBIDOS!$F$2:$F$4998,-1),2,)</f>
        <v>R00</v>
      </c>
      <c r="C418" s="6" t="s">
        <v>4318</v>
      </c>
      <c r="D418" s="8" t="s">
        <v>4996</v>
      </c>
      <c r="E418" s="8" t="s">
        <v>4338</v>
      </c>
      <c r="F418" s="6" t="s">
        <v>4158</v>
      </c>
      <c r="G418" s="49" t="s">
        <v>5490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18" s="6" t="str" cm="1">
        <f t="array" ref="I418">_xlfn.TEXTJOIN(", ",TRUE,_xlfn.UNIQUE(_xlfn._xlws.FILTER(ARQUIVOS_RECEBIDOS!$F$2:$F$4998,ARQUIVOS_RECEBIDOS!$E$2:$E$4998=LD_01[[#This Row],[DOCUMENTO]])))</f>
        <v>R00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01\MSV-163MS-520-NORTE\27.PA</v>
      </c>
      <c r="L4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ATERPA\0.TABLET\A373_Projetos_Ano01\MSV-163MS-520-NORTE\27.PA</v>
      </c>
    </row>
    <row r="419" spans="1:12" x14ac:dyDescent="0.3">
      <c r="A419" s="6" t="s">
        <v>3208</v>
      </c>
      <c r="B419" s="6" t="str">
        <f>VLOOKUP(LD_01[[#This Row],[DOCUMENTO]],_xlfn.SORTBY(ARQUIVOS_RECEBIDOS!$E$2:$F$4998,ARQUIVOS_RECEBIDOS!$F$2:$F$4998,-1),2,)</f>
        <v>R01</v>
      </c>
      <c r="C419" s="6" t="s">
        <v>4318</v>
      </c>
      <c r="D419" s="8" t="s">
        <v>4987</v>
      </c>
      <c r="E419" s="8" t="s">
        <v>4147</v>
      </c>
      <c r="F419" s="6" t="s">
        <v>4154</v>
      </c>
      <c r="G419" s="49" t="s">
        <v>5490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9" s="6" t="str" cm="1">
        <f t="array" ref="I419">_xlfn.TEXTJOIN(", ",TRUE,_xlfn.UNIQUE(_xlfn._xlws.FILTER(ARQUIVOS_RECEBIDOS!$F$2:$F$4998,ARQUIVOS_RECEBIDOS!$E$2:$E$4998=LD_01[[#This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01\MSV-163MS-520-NORTE\28.PV</v>
      </c>
      <c r="L4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ATERPA\0.TABLET\A373_Projetos_Ano01\MSV-163MS-520-NORTE\28.PV</v>
      </c>
    </row>
    <row r="420" spans="1:12" x14ac:dyDescent="0.3">
      <c r="A420" s="6" t="s">
        <v>3209</v>
      </c>
      <c r="B420" s="6" t="str">
        <f>VLOOKUP(LD_01[[#This Row],[DOCUMENTO]],_xlfn.SORTBY(ARQUIVOS_RECEBIDOS!$E$2:$F$4998,ARQUIVOS_RECEBIDOS!$F$2:$F$4998,-1),2,)</f>
        <v>R02</v>
      </c>
      <c r="C420" s="6" t="s">
        <v>4318</v>
      </c>
      <c r="D420" s="8" t="s">
        <v>4997</v>
      </c>
      <c r="E420" s="8" t="s">
        <v>4147</v>
      </c>
      <c r="F420" s="6" t="s">
        <v>4154</v>
      </c>
      <c r="G420" s="49" t="s">
        <v>5490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20" s="6" t="str" cm="1">
        <f t="array" ref="I420">_xlfn.TEXTJOIN(", ",TRUE,_xlfn.UNIQUE(_xlfn._xlws.FILTER(ARQUIVOS_RECEBIDOS!$F$2:$F$4998,ARQUIVOS_RECEBIDOS!$E$2:$E$4998=LD_01[[#This Row],[DOCUMENTO]])))</f>
        <v>R02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01\MSV-163MS-520-NORTE\28.PV</v>
      </c>
      <c r="L4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ATERPA\0.TABLET\A373_Projetos_Ano01\MSV-163MS-520-NORTE\28.PV</v>
      </c>
    </row>
    <row r="421" spans="1:12" x14ac:dyDescent="0.3">
      <c r="A421" s="6" t="s">
        <v>3210</v>
      </c>
      <c r="B421" s="6" t="str">
        <f>VLOOKUP(LD_01[[#This Row],[DOCUMENTO]],_xlfn.SORTBY(ARQUIVOS_RECEBIDOS!$E$2:$F$4998,ARQUIVOS_RECEBIDOS!$F$2:$F$4998,-1),2,)</f>
        <v>R02</v>
      </c>
      <c r="C421" s="6" t="s">
        <v>4318</v>
      </c>
      <c r="D421" s="8" t="s">
        <v>4998</v>
      </c>
      <c r="E421" s="8" t="s">
        <v>4147</v>
      </c>
      <c r="F421" s="6" t="s">
        <v>4154</v>
      </c>
      <c r="G421" s="49" t="s">
        <v>5490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21" s="6" t="str" cm="1">
        <f t="array" ref="I421">_xlfn.TEXTJOIN(", ",TRUE,_xlfn.UNIQUE(_xlfn._xlws.FILTER(ARQUIVOS_RECEBIDOS!$F$2:$F$4998,ARQUIVOS_RECEBIDOS!$E$2:$E$4998=LD_01[[#This Row],[DOCUMENTO]])))</f>
        <v>R02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01\MSV-163MS-520-NORTE\28.PV</v>
      </c>
      <c r="L4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ATERPA\0.TABLET\A373_Projetos_Ano01\MSV-163MS-520-NORTE\28.PV</v>
      </c>
    </row>
    <row r="422" spans="1:12" ht="28.8" x14ac:dyDescent="0.3">
      <c r="A422" s="6" t="s">
        <v>3211</v>
      </c>
      <c r="B422" s="6" t="str">
        <f>VLOOKUP(LD_01[[#This Row],[DOCUMENTO]],_xlfn.SORTBY(ARQUIVOS_RECEBIDOS!$E$2:$F$4998,ARQUIVOS_RECEBIDOS!$F$2:$F$4998,-1),2,)</f>
        <v>R04</v>
      </c>
      <c r="C422" s="6" t="s">
        <v>4318</v>
      </c>
      <c r="D422" s="8" t="s">
        <v>4988</v>
      </c>
      <c r="E422" s="8" t="s">
        <v>4147</v>
      </c>
      <c r="F422" s="6" t="s">
        <v>4154</v>
      </c>
      <c r="G422" s="49" t="s">
        <v>5490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2" s="6" t="str" cm="1">
        <f t="array" ref="I422">_xlfn.TEXTJOIN(", ",TRUE,_xlfn.UNIQUE(_xlfn._xlws.FILTER(ARQUIVOS_RECEBIDOS!$F$2:$F$4998,ARQUIVOS_RECEBIDOS!$E$2:$E$4998=LD_01[[#This Row],[DOCUMENTO]])))</f>
        <v>R04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01\MSV-163MS-520-NORTE\28.PV</v>
      </c>
      <c r="L4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ATERPA\0.TABLET\A373_Projetos_Ano01\MSV-163MS-520-NORTE\28.PV</v>
      </c>
    </row>
    <row r="423" spans="1:12" ht="28.8" x14ac:dyDescent="0.3">
      <c r="A423" s="6" t="s">
        <v>3212</v>
      </c>
      <c r="B423" s="6" t="str">
        <f>VLOOKUP(LD_01[[#This Row],[DOCUMENTO]],_xlfn.SORTBY(ARQUIVOS_RECEBIDOS!$E$2:$F$4998,ARQUIVOS_RECEBIDOS!$F$2:$F$4998,-1),2,)</f>
        <v>R01</v>
      </c>
      <c r="C423" s="6" t="s">
        <v>4318</v>
      </c>
      <c r="D423" s="8" t="s">
        <v>4989</v>
      </c>
      <c r="E423" s="8" t="s">
        <v>4147</v>
      </c>
      <c r="F423" s="6" t="s">
        <v>4154</v>
      </c>
      <c r="G423" s="49" t="s">
        <v>5490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3" s="6" t="str" cm="1">
        <f t="array" ref="I423">_xlfn.TEXTJOIN(", ",TRUE,_xlfn.UNIQUE(_xlfn._xlws.FILTER(ARQUIVOS_RECEBIDOS!$F$2:$F$4998,ARQUIVOS_RECEBIDOS!$E$2:$E$4998=LD_01[[#This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01\MSV-163MS-520-NORTE\28.PV</v>
      </c>
      <c r="L4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ATERPA\0.TABLET\A373_Projetos_Ano01\MSV-163MS-520-NORTE\28.PV</v>
      </c>
    </row>
    <row r="424" spans="1:12" x14ac:dyDescent="0.3">
      <c r="A424" s="6" t="s">
        <v>3204</v>
      </c>
      <c r="B424" s="6" t="str">
        <f>VLOOKUP(LD_01[[#This Row],[DOCUMENTO]],_xlfn.SORTBY(ARQUIVOS_RECEBIDOS!$E$2:$F$4998,ARQUIVOS_RECEBIDOS!$F$2:$F$4998,-1),2,)</f>
        <v>R02</v>
      </c>
      <c r="C424" s="6" t="s">
        <v>4318</v>
      </c>
      <c r="D424" s="8" t="s">
        <v>4091</v>
      </c>
      <c r="E424" s="8" t="s">
        <v>4335</v>
      </c>
      <c r="F424" s="6" t="s">
        <v>4153</v>
      </c>
      <c r="G424" s="49" t="s">
        <v>5490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24" s="6" t="str" cm="1">
        <f t="array" ref="I424">_xlfn.TEXTJOIN(", ",TRUE,_xlfn.UNIQUE(_xlfn._xlws.FILTER(ARQUIVOS_RECEBIDOS!$F$2:$F$4998,ARQUIVOS_RECEBIDOS!$E$2:$E$4998=LD_01[[#This Row],[DOCUMENTO]])))</f>
        <v>R02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01\MSV-163MS-520-NORTE\31.SI</v>
      </c>
      <c r="L4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ATERPA\0.TABLET\A373_Projetos_Ano01\MSV-163MS-520-NORTE\31.SI</v>
      </c>
    </row>
    <row r="425" spans="1:12" x14ac:dyDescent="0.3">
      <c r="A425" s="6" t="s">
        <v>3205</v>
      </c>
      <c r="B425" s="6" t="str">
        <f>VLOOKUP(LD_01[[#This Row],[DOCUMENTO]],_xlfn.SORTBY(ARQUIVOS_RECEBIDOS!$E$2:$F$4998,ARQUIVOS_RECEBIDOS!$F$2:$F$4998,-1),2,)</f>
        <v>R00</v>
      </c>
      <c r="C425" s="6" t="s">
        <v>4318</v>
      </c>
      <c r="D425" s="8" t="s">
        <v>4992</v>
      </c>
      <c r="E425" s="8" t="s">
        <v>4335</v>
      </c>
      <c r="F425" s="6" t="s">
        <v>4153</v>
      </c>
      <c r="G425" s="49" t="s">
        <v>5490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25" s="6" t="str" cm="1">
        <f t="array" ref="I425">_xlfn.TEXTJOIN(", ",TRUE,_xlfn.UNIQUE(_xlfn._xlws.FILTER(ARQUIVOS_RECEBIDOS!$F$2:$F$4998,ARQUIVOS_RECEBIDOS!$E$2:$E$4998=LD_01[[#This Row],[DOCUMENTO]])))</f>
        <v>R00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01\MSV-163MS-520-NORTE\31.SI</v>
      </c>
      <c r="L4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ATERPA\0.TABLET\A373_Projetos_Ano01\MSV-163MS-520-NORTE\31.SI</v>
      </c>
    </row>
    <row r="426" spans="1:12" x14ac:dyDescent="0.3">
      <c r="A426" s="6" t="s">
        <v>3206</v>
      </c>
      <c r="B426" s="6" t="str">
        <f>VLOOKUP(LD_01[[#This Row],[DOCUMENTO]],_xlfn.SORTBY(ARQUIVOS_RECEBIDOS!$E$2:$F$4998,ARQUIVOS_RECEBIDOS!$F$2:$F$4998,-1),2,)</f>
        <v>R00</v>
      </c>
      <c r="C426" s="6" t="s">
        <v>4318</v>
      </c>
      <c r="D426" s="8" t="s">
        <v>4993</v>
      </c>
      <c r="E426" s="8" t="s">
        <v>4335</v>
      </c>
      <c r="F426" s="6" t="s">
        <v>4153</v>
      </c>
      <c r="G426" s="49" t="s">
        <v>5490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26" s="6" t="str" cm="1">
        <f t="array" ref="I426">_xlfn.TEXTJOIN(", ",TRUE,_xlfn.UNIQUE(_xlfn._xlws.FILTER(ARQUIVOS_RECEBIDOS!$F$2:$F$4998,ARQUIVOS_RECEBIDOS!$E$2:$E$4998=LD_01[[#This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45838</v>
      </c>
      <c r="K4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01\MSV-163MS-520-NORTE\31.SI</v>
      </c>
      <c r="L4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ATERPA\0.TABLET\A373_Projetos_Ano01\MSV-163MS-520-NORTE\31.SI</v>
      </c>
    </row>
    <row r="427" spans="1:12" x14ac:dyDescent="0.3">
      <c r="A427" s="6" t="s">
        <v>3207</v>
      </c>
      <c r="B427" s="6" t="str">
        <f>VLOOKUP(LD_01[[#This Row],[DOCUMENTO]],_xlfn.SORTBY(ARQUIVOS_RECEBIDOS!$E$2:$F$4998,ARQUIVOS_RECEBIDOS!$F$2:$F$4998,-1),2,)</f>
        <v>R00</v>
      </c>
      <c r="C427" s="6" t="s">
        <v>4318</v>
      </c>
      <c r="D427" s="8" t="s">
        <v>4994</v>
      </c>
      <c r="E427" s="8" t="s">
        <v>4335</v>
      </c>
      <c r="F427" s="6" t="s">
        <v>4153</v>
      </c>
      <c r="G427" s="49" t="s">
        <v>5490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27" s="6" t="str" cm="1">
        <f t="array" ref="I427">_xlfn.TEXTJOIN(", ",TRUE,_xlfn.UNIQUE(_xlfn._xlws.FILTER(ARQUIVOS_RECEBIDOS!$F$2:$F$4998,ARQUIVOS_RECEBIDOS!$E$2:$E$4998=LD_01[[#This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01\MSV-163MS-520-NORTE\31.SI</v>
      </c>
      <c r="L4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ATERPA\0.TABLET\A373_Projetos_Ano01\MSV-163MS-520-NORTE\31.SI</v>
      </c>
    </row>
    <row r="428" spans="1:12" ht="28.8" x14ac:dyDescent="0.3">
      <c r="A428" s="6" t="s">
        <v>4069</v>
      </c>
      <c r="B428" s="6" t="str">
        <f>VLOOKUP(LD_01[[#This Row],[DOCUMENTO]],_xlfn.SORTBY(ARQUIVOS_RECEBIDOS!$E$2:$F$4998,ARQUIVOS_RECEBIDOS!$F$2:$F$4998,-1),2,)</f>
        <v>R00</v>
      </c>
      <c r="C428" s="6" t="s">
        <v>4318</v>
      </c>
      <c r="D428" s="8" t="s">
        <v>4249</v>
      </c>
      <c r="E428" s="8" t="s">
        <v>4335</v>
      </c>
      <c r="F428" s="6" t="s">
        <v>4153</v>
      </c>
      <c r="G428" s="49" t="s">
        <v>5490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8" s="6" t="str" cm="1">
        <f t="array" ref="I428">_xlfn.TEXTJOIN(", ",TRUE,_xlfn.UNIQUE(_xlfn._xlws.FILTER(ARQUIVOS_RECEBIDOS!$F$2:$F$4998,ARQUIVOS_RECEBIDOS!$E$2:$E$4998=LD_01[[#This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45895</v>
      </c>
      <c r="K4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01\MSV-163MS-520-NORTE\31.SI</v>
      </c>
      <c r="L4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ATERPA\0.TABLET\A373_Projetos_Ano01\MSV-163MS-520-NORTE\31.SI</v>
      </c>
    </row>
    <row r="429" spans="1:12" x14ac:dyDescent="0.3">
      <c r="A429" s="6" t="s">
        <v>3195</v>
      </c>
      <c r="B429" s="6" t="str">
        <f>VLOOKUP(LD_01[[#This Row],[DOCUMENTO]],_xlfn.SORTBY(ARQUIVOS_RECEBIDOS!$E$2:$F$4998,ARQUIVOS_RECEBIDOS!$F$2:$F$4998,-1),2,)</f>
        <v>R03</v>
      </c>
      <c r="C429" s="6" t="s">
        <v>4318</v>
      </c>
      <c r="D429" s="8" t="s">
        <v>4991</v>
      </c>
      <c r="E429" s="8" t="s">
        <v>4334</v>
      </c>
      <c r="F429" s="6" t="s">
        <v>4151</v>
      </c>
      <c r="G429" s="49" t="s">
        <v>5490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29" s="6" t="str" cm="1">
        <f t="array" ref="I429">_xlfn.TEXTJOIN(", ",TRUE,_xlfn.UNIQUE(_xlfn._xlws.FILTER(ARQUIVOS_RECEBIDOS!$F$2:$F$4998,ARQUIVOS_RECEBIDOS!$E$2:$E$4998=LD_01[[#This Row],[DOCUMENTO]])))</f>
        <v>R03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01\MSV-163MS-520-NORTE\32.TE</v>
      </c>
      <c r="L4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ATERPA\0.TABLET\A373_Projetos_Ano01\MSV-163MS-520-NORTE\32.TE</v>
      </c>
    </row>
    <row r="430" spans="1:12" x14ac:dyDescent="0.3">
      <c r="A430" s="6" t="s">
        <v>3196</v>
      </c>
      <c r="B430" s="6" t="str">
        <f>VLOOKUP(LD_01[[#This Row],[DOCUMENTO]],_xlfn.SORTBY(ARQUIVOS_RECEBIDOS!$E$2:$F$4998,ARQUIVOS_RECEBIDOS!$F$2:$F$4998,-1),2,)</f>
        <v>R01</v>
      </c>
      <c r="C430" s="6" t="s">
        <v>4318</v>
      </c>
      <c r="D430" s="8" t="s">
        <v>4991</v>
      </c>
      <c r="E430" s="8" t="s">
        <v>4334</v>
      </c>
      <c r="F430" s="6" t="s">
        <v>4151</v>
      </c>
      <c r="G430" s="49" t="s">
        <v>5490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30" s="6" t="str" cm="1">
        <f t="array" ref="I430">_xlfn.TEXTJOIN(", ",TRUE,_xlfn.UNIQUE(_xlfn._xlws.FILTER(ARQUIVOS_RECEBIDOS!$F$2:$F$4998,ARQUIVOS_RECEBIDOS!$E$2:$E$4998=LD_01[[#This Row],[DOCUMENTO]])))</f>
        <v>R01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01\MSV-163MS-520-NORTE\32.TE</v>
      </c>
      <c r="L4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ATERPA\0.TABLET\A373_Projetos_Ano01\MSV-163MS-520-NORTE\32.TE</v>
      </c>
    </row>
    <row r="431" spans="1:12" x14ac:dyDescent="0.3">
      <c r="A431" s="6" t="s">
        <v>3197</v>
      </c>
      <c r="B431" s="6" t="str">
        <f>VLOOKUP(LD_01[[#This Row],[DOCUMENTO]],_xlfn.SORTBY(ARQUIVOS_RECEBIDOS!$E$2:$F$4998,ARQUIVOS_RECEBIDOS!$F$2:$F$4998,-1),2,)</f>
        <v>R02</v>
      </c>
      <c r="C431" s="6" t="s">
        <v>4318</v>
      </c>
      <c r="D431" s="8" t="s">
        <v>4987</v>
      </c>
      <c r="E431" s="8" t="s">
        <v>4334</v>
      </c>
      <c r="F431" s="6" t="s">
        <v>4151</v>
      </c>
      <c r="G431" s="49" t="s">
        <v>5490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31" s="6" t="str" cm="1">
        <f t="array" ref="I431">_xlfn.TEXTJOIN(", ",TRUE,_xlfn.UNIQUE(_xlfn._xlws.FILTER(ARQUIVOS_RECEBIDOS!$F$2:$F$4998,ARQUIVOS_RECEBIDOS!$E$2:$E$4998=LD_01[[#This Row],[DOCUMENTO]])))</f>
        <v>R02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01\MSV-163MS-520-NORTE\32.TE</v>
      </c>
      <c r="L4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ATERPA\0.TABLET\A373_Projetos_Ano01\MSV-163MS-520-NORTE\32.TE</v>
      </c>
    </row>
    <row r="432" spans="1:12" ht="28.8" x14ac:dyDescent="0.3">
      <c r="A432" s="6" t="s">
        <v>3198</v>
      </c>
      <c r="B432" s="6" t="str">
        <f>VLOOKUP(LD_01[[#This Row],[DOCUMENTO]],_xlfn.SORTBY(ARQUIVOS_RECEBIDOS!$E$2:$F$4998,ARQUIVOS_RECEBIDOS!$F$2:$F$4998,-1),2,)</f>
        <v>R03</v>
      </c>
      <c r="C432" s="6" t="s">
        <v>4318</v>
      </c>
      <c r="D432" s="8" t="s">
        <v>4327</v>
      </c>
      <c r="E432" s="8" t="s">
        <v>4334</v>
      </c>
      <c r="F432" s="6" t="s">
        <v>4151</v>
      </c>
      <c r="G432" s="49" t="s">
        <v>5490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32" s="6" t="str" cm="1">
        <f t="array" ref="I432">_xlfn.TEXTJOIN(", ",TRUE,_xlfn.UNIQUE(_xlfn._xlws.FILTER(ARQUIVOS_RECEBIDOS!$F$2:$F$4998,ARQUIVOS_RECEBIDOS!$E$2:$E$4998=LD_01[[#This Row],[DOCUMENTO]])))</f>
        <v>R03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01\MSV-163MS-520-NORTE\32.TE</v>
      </c>
      <c r="L4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ATERPA\0.TABLET\A373_Projetos_Ano01\MSV-163MS-520-NORTE\32.TE</v>
      </c>
    </row>
    <row r="433" spans="1:12" x14ac:dyDescent="0.3">
      <c r="A433" s="6" t="s">
        <v>3191</v>
      </c>
      <c r="B433" s="6" t="str">
        <f>VLOOKUP(LD_01[[#This Row],[DOCUMENTO]],_xlfn.SORTBY(ARQUIVOS_RECEBIDOS!$E$2:$F$4998,ARQUIVOS_RECEBIDOS!$F$2:$F$4998,-1),2,)</f>
        <v>R00</v>
      </c>
      <c r="C433" s="6" t="s">
        <v>4318</v>
      </c>
      <c r="D433" s="8" t="s">
        <v>4168</v>
      </c>
      <c r="E433" s="8" t="s">
        <v>4167</v>
      </c>
      <c r="F433" s="6" t="s">
        <v>4149</v>
      </c>
      <c r="G433" s="49" t="s">
        <v>5490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33" s="6" t="str" cm="1">
        <f t="array" ref="I433">_xlfn.TEXTJOIN(", ",TRUE,_xlfn.UNIQUE(_xlfn._xlws.FILTER(ARQUIVOS_RECEBIDOS!$F$2:$F$4998,ARQUIVOS_RECEBIDOS!$E$2:$E$4998=LD_01[[#This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01\MSV-163MS-520-NORTE\33.TO</v>
      </c>
      <c r="L4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ATERPA\0.TABLET\A373_Projetos_Ano01\MSV-163MS-520-NORTE\33.TO</v>
      </c>
    </row>
    <row r="434" spans="1:12" x14ac:dyDescent="0.3">
      <c r="A434" s="6" t="s">
        <v>3192</v>
      </c>
      <c r="B434" s="6" t="str">
        <f>VLOOKUP(LD_01[[#This Row],[DOCUMENTO]],_xlfn.SORTBY(ARQUIVOS_RECEBIDOS!$E$2:$F$4998,ARQUIVOS_RECEBIDOS!$F$2:$F$4998,-1),2,)</f>
        <v>R00</v>
      </c>
      <c r="C434" s="6" t="s">
        <v>4318</v>
      </c>
      <c r="D434" s="8" t="s">
        <v>4169</v>
      </c>
      <c r="E434" s="8" t="s">
        <v>4167</v>
      </c>
      <c r="F434" s="6" t="s">
        <v>4149</v>
      </c>
      <c r="G434" s="49" t="s">
        <v>5490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4" s="6" t="str" cm="1">
        <f t="array" ref="I434">_xlfn.TEXTJOIN(", ",TRUE,_xlfn.UNIQUE(_xlfn._xlws.FILTER(ARQUIVOS_RECEBIDOS!$F$2:$F$4998,ARQUIVOS_RECEBIDOS!$E$2:$E$4998=LD_01[[#This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01\MSV-163MS-520-NORTE\33.TO</v>
      </c>
      <c r="L4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ATERPA\0.TABLET\A373_Projetos_Ano01\MSV-163MS-520-NORTE\33.TO</v>
      </c>
    </row>
    <row r="435" spans="1:12" ht="28.8" x14ac:dyDescent="0.3">
      <c r="A435" s="6" t="s">
        <v>3223</v>
      </c>
      <c r="B435" s="6" t="str">
        <f>VLOOKUP(LD_01[[#This Row],[DOCUMENTO]],_xlfn.SORTBY(ARQUIVOS_RECEBIDOS!$E$2:$F$4998,ARQUIVOS_RECEBIDOS!$F$2:$F$4998,-1),2,)</f>
        <v>R00</v>
      </c>
      <c r="C435" s="6" t="s">
        <v>4318</v>
      </c>
      <c r="D435" s="8" t="s">
        <v>4308</v>
      </c>
      <c r="E435" s="8" t="s">
        <v>4339</v>
      </c>
      <c r="F435" s="6" t="s">
        <v>4159</v>
      </c>
      <c r="G435" s="49" t="s">
        <v>5490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5" s="6" t="str" cm="1">
        <f t="array" ref="I435">_xlfn.TEXTJOIN(", ",TRUE,_xlfn.UNIQUE(_xlfn._xlws.FILTER(ARQUIVOS_RECEBIDOS!$F$2:$F$4998,ARQUIVOS_RECEBIDOS!$E$2:$E$4998=LD_01[[#This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01\MSV-163MS-520-NORTE\34.TR</v>
      </c>
      <c r="L4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ATERPA\0.TABLET\A373_Projetos_Ano01\MSV-163MS-520-NORTE\34.TR</v>
      </c>
    </row>
    <row r="436" spans="1:12" x14ac:dyDescent="0.3">
      <c r="A436" s="6" t="s">
        <v>3228</v>
      </c>
      <c r="B436" s="6" t="str">
        <f>VLOOKUP(LD_01[[#This Row],[DOCUMENTO]],_xlfn.SORTBY(ARQUIVOS_RECEBIDOS!$E$2:$F$4998,ARQUIVOS_RECEBIDOS!$F$2:$F$4998,-1),2,)</f>
        <v>R02</v>
      </c>
      <c r="C436" s="6" t="s">
        <v>4320</v>
      </c>
      <c r="D436" s="8" t="s">
        <v>4080</v>
      </c>
      <c r="E436" s="8" t="s">
        <v>4146</v>
      </c>
      <c r="F436" s="6" t="s">
        <v>4152</v>
      </c>
      <c r="G436" s="49" t="s">
        <v>5490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6" s="6" t="str" cm="1">
        <f t="array" ref="I436">_xlfn.TEXTJOIN(", ",TRUE,_xlfn.UNIQUE(_xlfn._xlws.FILTER(ARQUIVOS_RECEBIDOS!$F$2:$F$4998,ARQUIVOS_RECEBIDOS!$E$2:$E$4998=LD_01[[#This Row],[DOCUMENTO]])))</f>
        <v>R01, R02</v>
      </c>
      <c r="J436" s="13" cm="1">
        <f t="array" ref="J436">_xlfn.UNIQUE(_xlfn._xlws.FILTER(ARQUIVOS[DATA RECEBIMENTO],(ARQUIVOS[DOCUMENTO]=LD_01[[#This Row],[DOCUMENTO]])*(ARQUIVOS[REVISÃO]=LD_01[[#This Row],[REVISÃO]])))</f>
        <v>45931</v>
      </c>
      <c r="K4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01\MSV-163MS-521-NORTE\10.DR</v>
      </c>
      <c r="L4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ATERPA\0.TABLET\A373_Projetos_Ano01\MSV-163MS-521-NORTE\10.DR</v>
      </c>
    </row>
    <row r="437" spans="1:12" x14ac:dyDescent="0.3">
      <c r="A437" s="6" t="s">
        <v>3229</v>
      </c>
      <c r="B437" s="6" t="str">
        <f>VLOOKUP(LD_01[[#This Row],[DOCUMENTO]],_xlfn.SORTBY(ARQUIVOS_RECEBIDOS!$E$2:$F$4998,ARQUIVOS_RECEBIDOS!$F$2:$F$4998,-1),2,)</f>
        <v>R00</v>
      </c>
      <c r="C437" s="6" t="s">
        <v>4320</v>
      </c>
      <c r="D437" s="8" t="s">
        <v>4082</v>
      </c>
      <c r="E437" s="8" t="s">
        <v>4146</v>
      </c>
      <c r="F437" s="6" t="s">
        <v>4152</v>
      </c>
      <c r="G437" s="49" t="s">
        <v>5490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37" s="6" t="str" cm="1">
        <f t="array" ref="I437">_xlfn.TEXTJOIN(", ",TRUE,_xlfn.UNIQUE(_xlfn._xlws.FILTER(ARQUIVOS_RECEBIDOS!$F$2:$F$4998,ARQUIVOS_RECEBIDOS!$E$2:$E$4998=LD_01[[#This Row],[DOCUMENTO]])))</f>
        <v>R00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01\MSV-163MS-521-NORTE\10.DR</v>
      </c>
      <c r="L4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ATERPA\0.TABLET\A373_Projetos_Ano01\MSV-163MS-521-NORTE\10.DR</v>
      </c>
    </row>
    <row r="438" spans="1:12" ht="28.8" x14ac:dyDescent="0.3">
      <c r="A438" s="6" t="s">
        <v>3230</v>
      </c>
      <c r="B438" s="6" t="str">
        <f>VLOOKUP(LD_01[[#This Row],[DOCUMENTO]],_xlfn.SORTBY(ARQUIVOS_RECEBIDOS!$E$2:$F$4998,ARQUIVOS_RECEBIDOS!$F$2:$F$4998,-1),2,)</f>
        <v>R01</v>
      </c>
      <c r="C438" s="6" t="s">
        <v>4320</v>
      </c>
      <c r="D438" s="8" t="s">
        <v>4982</v>
      </c>
      <c r="E438" s="8" t="s">
        <v>4146</v>
      </c>
      <c r="F438" s="6" t="s">
        <v>4152</v>
      </c>
      <c r="G438" s="49" t="s">
        <v>5490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38" s="6" t="str" cm="1">
        <f t="array" ref="I438">_xlfn.TEXTJOIN(", ",TRUE,_xlfn.UNIQUE(_xlfn._xlws.FILTER(ARQUIVOS_RECEBIDOS!$F$2:$F$4998,ARQUIVOS_RECEBIDOS!$E$2:$E$4998=LD_01[[#This Row],[DOCUMENTO]])))</f>
        <v>R00, R01</v>
      </c>
      <c r="J438" s="13" cm="1">
        <f t="array" ref="J438">_xlfn.UNIQUE(_xlfn._xlws.FILTER(ARQUIVOS[DATA RECEBIMENTO],(ARQUIVOS[DOCUMENTO]=LD_01[[#This Row],[DOCUMENTO]])*(ARQUIVOS[REVISÃO]=LD_01[[#This Row],[REVISÃO]])))</f>
        <v>45895</v>
      </c>
      <c r="K4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01\MSV-163MS-521-NORTE\10.DR</v>
      </c>
      <c r="L4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ATERPA\0.TABLET\A373_Projetos_Ano01\MSV-163MS-521-NORTE\10.DR</v>
      </c>
    </row>
    <row r="439" spans="1:12" ht="28.8" x14ac:dyDescent="0.3">
      <c r="A439" s="6" t="s">
        <v>3231</v>
      </c>
      <c r="B439" s="6" t="str">
        <f>VLOOKUP(LD_01[[#This Row],[DOCUMENTO]],_xlfn.SORTBY(ARQUIVOS_RECEBIDOS!$E$2:$F$4998,ARQUIVOS_RECEBIDOS!$F$2:$F$4998,-1),2,)</f>
        <v>R00</v>
      </c>
      <c r="C439" s="6" t="s">
        <v>4320</v>
      </c>
      <c r="D439" s="8" t="s">
        <v>4983</v>
      </c>
      <c r="E439" s="8" t="s">
        <v>4146</v>
      </c>
      <c r="F439" s="6" t="s">
        <v>4152</v>
      </c>
      <c r="G439" s="49" t="s">
        <v>5490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39" s="6" t="str" cm="1">
        <f t="array" ref="I439">_xlfn.TEXTJOIN(", ",TRUE,_xlfn.UNIQUE(_xlfn._xlws.FILTER(ARQUIVOS_RECEBIDOS!$F$2:$F$4998,ARQUIVOS_RECEBIDOS!$E$2:$E$4998=LD_01[[#This Row],[DOCUMENTO]])))</f>
        <v>R00</v>
      </c>
      <c r="J439" s="13" cm="1">
        <f t="array" ref="J439">_xlfn.UNIQUE(_xlfn._xlws.FILTER(ARQUIVOS[DATA RECEBIMENTO],(ARQUIVOS[DOCUMENTO]=LD_01[[#This Row],[DOCUMENTO]])*(ARQUIVOS[REVISÃO]=LD_01[[#This Row],[REVISÃO]])))</f>
        <v>45838</v>
      </c>
      <c r="K4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01\MSV-163MS-521-NORTE\10.DR</v>
      </c>
      <c r="L4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ATERPA\0.TABLET\A373_Projetos_Ano01\MSV-163MS-521-NORTE\10.DR</v>
      </c>
    </row>
    <row r="440" spans="1:12" x14ac:dyDescent="0.3">
      <c r="A440" s="6" t="s">
        <v>3239</v>
      </c>
      <c r="B440" s="6" t="str">
        <f>VLOOKUP(LD_01[[#This Row],[DOCUMENTO]],_xlfn.SORTBY(ARQUIVOS_RECEBIDOS!$E$2:$F$4998,ARQUIVOS_RECEBIDOS!$F$2:$F$4998,-1),2,)</f>
        <v>R01</v>
      </c>
      <c r="C440" s="6" t="s">
        <v>4320</v>
      </c>
      <c r="D440" s="8" t="s">
        <v>4091</v>
      </c>
      <c r="E440" s="8" t="s">
        <v>4148</v>
      </c>
      <c r="F440" s="6" t="s">
        <v>4157</v>
      </c>
      <c r="G440" s="49" t="s">
        <v>5490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0" s="6" t="str" cm="1">
        <f t="array" ref="I440">_xlfn.TEXTJOIN(", ",TRUE,_xlfn.UNIQUE(_xlfn._xlws.FILTER(ARQUIVOS_RECEBIDOS!$F$2:$F$4998,ARQUIVOS_RECEBIDOS!$E$2:$E$4998=LD_01[[#This Row],[DOCUMENTO]])))</f>
        <v>R01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01\MSV-163MS-521-NORTE\12.DV</v>
      </c>
      <c r="L4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ATERPA\0.TABLET\A373_Projetos_Ano01\MSV-163MS-521-NORTE\12.DV</v>
      </c>
    </row>
    <row r="441" spans="1:12" x14ac:dyDescent="0.3">
      <c r="A441" s="6" t="s">
        <v>3240</v>
      </c>
      <c r="B441" s="6" t="str">
        <f>VLOOKUP(LD_01[[#This Row],[DOCUMENTO]],_xlfn.SORTBY(ARQUIVOS_RECEBIDOS!$E$2:$F$4998,ARQUIVOS_RECEBIDOS!$F$2:$F$4998,-1),2,)</f>
        <v>R00</v>
      </c>
      <c r="C441" s="6" t="s">
        <v>4320</v>
      </c>
      <c r="D441" s="8" t="s">
        <v>4093</v>
      </c>
      <c r="E441" s="8" t="s">
        <v>4148</v>
      </c>
      <c r="F441" s="6" t="s">
        <v>4157</v>
      </c>
      <c r="G441" s="49" t="s">
        <v>5490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1" s="6" t="str" cm="1">
        <f t="array" ref="I441">_xlfn.TEXTJOIN(", ",TRUE,_xlfn.UNIQUE(_xlfn._xlws.FILTER(ARQUIVOS_RECEBIDOS!$F$2:$F$4998,ARQUIVOS_RECEBIDOS!$E$2:$E$4998=LD_01[[#This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45838</v>
      </c>
      <c r="K4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01\MSV-163MS-521-NORTE\12.DV</v>
      </c>
      <c r="L4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ATERPA\0.TABLET\A373_Projetos_Ano01\MSV-163MS-521-NORTE\12.DV</v>
      </c>
    </row>
    <row r="442" spans="1:12" ht="28.8" x14ac:dyDescent="0.3">
      <c r="A442" s="6" t="s">
        <v>3241</v>
      </c>
      <c r="B442" s="6" t="str">
        <f>VLOOKUP(LD_01[[#This Row],[DOCUMENTO]],_xlfn.SORTBY(ARQUIVOS_RECEBIDOS!$E$2:$F$4998,ARQUIVOS_RECEBIDOS!$F$2:$F$4998,-1),2,)</f>
        <v>R00</v>
      </c>
      <c r="C442" s="6" t="s">
        <v>4320</v>
      </c>
      <c r="D442" s="8" t="s">
        <v>4171</v>
      </c>
      <c r="E442" s="8" t="s">
        <v>4148</v>
      </c>
      <c r="F442" s="6" t="s">
        <v>4157</v>
      </c>
      <c r="G442" s="49" t="s">
        <v>5490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42" s="6" t="str" cm="1">
        <f t="array" ref="I442">_xlfn.TEXTJOIN(", ",TRUE,_xlfn.UNIQUE(_xlfn._xlws.FILTER(ARQUIVOS_RECEBIDOS!$F$2:$F$4998,ARQUIVOS_RECEBIDOS!$E$2:$E$4998=LD_01[[#This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01\MSV-163MS-521-NORTE\12.DV</v>
      </c>
      <c r="L4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ATERPA\0.TABLET\A373_Projetos_Ano01\MSV-163MS-521-NORTE\12.DV</v>
      </c>
    </row>
    <row r="443" spans="1:12" x14ac:dyDescent="0.3">
      <c r="A443" s="6" t="s">
        <v>3226</v>
      </c>
      <c r="B443" s="6" t="str">
        <f>VLOOKUP(LD_01[[#This Row],[DOCUMENTO]],_xlfn.SORTBY(ARQUIVOS_RECEBIDOS!$E$2:$F$4998,ARQUIVOS_RECEBIDOS!$F$2:$F$4998,-1),2,)</f>
        <v>R01</v>
      </c>
      <c r="C443" s="6" t="s">
        <v>4320</v>
      </c>
      <c r="D443" s="8" t="s">
        <v>4987</v>
      </c>
      <c r="E443" s="8" t="s">
        <v>4145</v>
      </c>
      <c r="F443" s="6" t="s">
        <v>4150</v>
      </c>
      <c r="G443" s="49" t="s">
        <v>5490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43" s="6" t="str" cm="1">
        <f t="array" ref="I443">_xlfn.TEXTJOIN(", ",TRUE,_xlfn.UNIQUE(_xlfn._xlws.FILTER(ARQUIVOS_RECEBIDOS!$F$2:$F$4998,ARQUIVOS_RECEBIDOS!$E$2:$E$4998=LD_01[[#This Row],[DOCUMENTO]])))</f>
        <v>R01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01\MSV-163MS-521-NORTE\18.GE</v>
      </c>
      <c r="L4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ATERPA\0.TABLET\A373_Projetos_Ano01\MSV-163MS-521-NORTE\18.GE</v>
      </c>
    </row>
    <row r="444" spans="1:12" ht="28.8" x14ac:dyDescent="0.3">
      <c r="A444" s="6" t="s">
        <v>3227</v>
      </c>
      <c r="B444" s="6" t="str">
        <f>VLOOKUP(LD_01[[#This Row],[DOCUMENTO]],_xlfn.SORTBY(ARQUIVOS_RECEBIDOS!$E$2:$F$4998,ARQUIVOS_RECEBIDOS!$F$2:$F$4998,-1),2,)</f>
        <v>R00</v>
      </c>
      <c r="C444" s="6" t="s">
        <v>4320</v>
      </c>
      <c r="D444" s="8" t="s">
        <v>4985</v>
      </c>
      <c r="E444" s="8" t="s">
        <v>4145</v>
      </c>
      <c r="F444" s="6" t="s">
        <v>4150</v>
      </c>
      <c r="G444" s="49" t="s">
        <v>5490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44" s="6" t="str" cm="1">
        <f t="array" ref="I444">_xlfn.TEXTJOIN(", ",TRUE,_xlfn.UNIQUE(_xlfn._xlws.FILTER(ARQUIVOS_RECEBIDOS!$F$2:$F$4998,ARQUIVOS_RECEBIDOS!$E$2:$E$4998=LD_01[[#This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01\MSV-163MS-521-NORTE\18.GE</v>
      </c>
      <c r="L4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ATERPA\0.TABLET\A373_Projetos_Ano01\MSV-163MS-521-NORTE\18.GE</v>
      </c>
    </row>
    <row r="445" spans="1:12" ht="28.8" x14ac:dyDescent="0.3">
      <c r="A445" s="6" t="s">
        <v>3234</v>
      </c>
      <c r="B445" s="6" t="str">
        <f>VLOOKUP(LD_01[[#This Row],[DOCUMENTO]],_xlfn.SORTBY(ARQUIVOS_RECEBIDOS!$E$2:$F$4998,ARQUIVOS_RECEBIDOS!$F$2:$F$4998,-1),2,)</f>
        <v>R01</v>
      </c>
      <c r="C445" s="6" t="s">
        <v>4320</v>
      </c>
      <c r="D445" s="8" t="s">
        <v>4080</v>
      </c>
      <c r="E445" s="8" t="s">
        <v>4336</v>
      </c>
      <c r="F445" s="6" t="s">
        <v>4155</v>
      </c>
      <c r="G445" s="49" t="s">
        <v>5490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45" s="6" t="str" cm="1">
        <f t="array" ref="I445">_xlfn.TEXTJOIN(", ",TRUE,_xlfn.UNIQUE(_xlfn._xlws.FILTER(ARQUIVOS_RECEBIDOS!$F$2:$F$4998,ARQUIVOS_RECEBIDOS!$E$2:$E$4998=LD_01[[#This Row],[DOCUMENTO]])))</f>
        <v>R01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01\MSV-163MS-521-NORTE\19.GG</v>
      </c>
      <c r="L4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ATERPA\0.TABLET\A373_Projetos_Ano01\MSV-163MS-521-NORTE\19.GG</v>
      </c>
    </row>
    <row r="446" spans="1:12" ht="28.8" x14ac:dyDescent="0.3">
      <c r="A446" s="6" t="s">
        <v>3235</v>
      </c>
      <c r="B446" s="6" t="str">
        <f>VLOOKUP(LD_01[[#This Row],[DOCUMENTO]],_xlfn.SORTBY(ARQUIVOS_RECEBIDOS!$E$2:$F$4998,ARQUIVOS_RECEBIDOS!$F$2:$F$4998,-1),2,)</f>
        <v>R01</v>
      </c>
      <c r="C446" s="6" t="s">
        <v>4320</v>
      </c>
      <c r="D446" s="8" t="s">
        <v>4096</v>
      </c>
      <c r="E446" s="8" t="s">
        <v>4336</v>
      </c>
      <c r="F446" s="6" t="s">
        <v>4155</v>
      </c>
      <c r="G446" s="49" t="s">
        <v>5490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46" s="6" t="str" cm="1">
        <f t="array" ref="I446">_xlfn.TEXTJOIN(", ",TRUE,_xlfn.UNIQUE(_xlfn._xlws.FILTER(ARQUIVOS_RECEBIDOS!$F$2:$F$4998,ARQUIVOS_RECEBIDOS!$E$2:$E$4998=LD_01[[#This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01\MSV-163MS-521-NORTE\19.GG</v>
      </c>
      <c r="L4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ATERPA\0.TABLET\A373_Projetos_Ano01\MSV-163MS-521-NORTE\19.GG</v>
      </c>
    </row>
    <row r="447" spans="1:12" ht="28.8" x14ac:dyDescent="0.3">
      <c r="A447" s="6" t="s">
        <v>3236</v>
      </c>
      <c r="B447" s="6" t="str">
        <f>VLOOKUP(LD_01[[#This Row],[DOCUMENTO]],_xlfn.SORTBY(ARQUIVOS_RECEBIDOS!$E$2:$F$4998,ARQUIVOS_RECEBIDOS!$F$2:$F$4998,-1),2,)</f>
        <v>R00</v>
      </c>
      <c r="C447" s="6" t="s">
        <v>4320</v>
      </c>
      <c r="D447" s="8" t="s">
        <v>4107</v>
      </c>
      <c r="E447" s="8" t="s">
        <v>4336</v>
      </c>
      <c r="F447" s="6" t="s">
        <v>4155</v>
      </c>
      <c r="G447" s="49" t="s">
        <v>5490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47" s="6" t="str" cm="1">
        <f t="array" ref="I447">_xlfn.TEXTJOIN(", ",TRUE,_xlfn.UNIQUE(_xlfn._xlws.FILTER(ARQUIVOS_RECEBIDOS!$F$2:$F$4998,ARQUIVOS_RECEBIDOS!$E$2:$E$4998=LD_01[[#This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01\MSV-163MS-521-NORTE\19.GG</v>
      </c>
      <c r="L4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ATERPA\0.TABLET\A373_Projetos_Ano01\MSV-163MS-521-NORTE\19.GG</v>
      </c>
    </row>
    <row r="448" spans="1:12" ht="28.8" x14ac:dyDescent="0.3">
      <c r="A448" s="6" t="s">
        <v>3237</v>
      </c>
      <c r="B448" s="6" t="str">
        <f>VLOOKUP(LD_01[[#This Row],[DOCUMENTO]],_xlfn.SORTBY(ARQUIVOS_RECEBIDOS!$E$2:$F$4998,ARQUIVOS_RECEBIDOS!$F$2:$F$4998,-1),2,)</f>
        <v>R00</v>
      </c>
      <c r="C448" s="6" t="s">
        <v>4320</v>
      </c>
      <c r="D448" s="8" t="s">
        <v>4091</v>
      </c>
      <c r="E448" s="8" t="s">
        <v>4337</v>
      </c>
      <c r="F448" s="6" t="s">
        <v>4156</v>
      </c>
      <c r="G448" s="49" t="s">
        <v>5490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8" s="6" t="str" cm="1">
        <f t="array" ref="I448">_xlfn.TEXTJOIN(", ",TRUE,_xlfn.UNIQUE(_xlfn._xlws.FILTER(ARQUIVOS_RECEBIDOS!$F$2:$F$4998,ARQUIVOS_RECEBIDOS!$E$2:$E$4998=LD_01[[#This Row],[DOCUMENTO]])))</f>
        <v>R00</v>
      </c>
      <c r="J448" s="13" cm="1">
        <f t="array" ref="J448">_xlfn.UNIQUE(_xlfn._xlws.FILTER(ARQUIVOS[DATA RECEBIMENTO],(ARQUIVOS[DOCUMENTO]=LD_01[[#This Row],[DOCUMENTO]])*(ARQUIVOS[REVISÃO]=LD_01[[#This Row],[REVISÃO]])))</f>
        <v>45838</v>
      </c>
      <c r="K4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01\MSV-163MS-521-NORTE\23.IN</v>
      </c>
      <c r="L4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ATERPA\0.TABLET\A373_Projetos_Ano01\MSV-163MS-521-NORTE\23.IN</v>
      </c>
    </row>
    <row r="449" spans="1:12" ht="28.8" x14ac:dyDescent="0.3">
      <c r="A449" s="6" t="s">
        <v>3238</v>
      </c>
      <c r="B449" s="6" t="str">
        <f>VLOOKUP(LD_01[[#This Row],[DOCUMENTO]],_xlfn.SORTBY(ARQUIVOS_RECEBIDOS!$E$2:$F$4998,ARQUIVOS_RECEBIDOS!$F$2:$F$4998,-1),2,)</f>
        <v>R00</v>
      </c>
      <c r="C449" s="6" t="s">
        <v>4320</v>
      </c>
      <c r="D449" s="8" t="s">
        <v>4170</v>
      </c>
      <c r="E449" s="8" t="s">
        <v>4337</v>
      </c>
      <c r="F449" s="6" t="s">
        <v>4156</v>
      </c>
      <c r="G449" s="49" t="s">
        <v>5490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49" s="6" t="str" cm="1">
        <f t="array" ref="I449">_xlfn.TEXTJOIN(", ",TRUE,_xlfn.UNIQUE(_xlfn._xlws.FILTER(ARQUIVOS_RECEBIDOS!$F$2:$F$4998,ARQUIVOS_RECEBIDOS!$E$2:$E$4998=LD_01[[#This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01\MSV-163MS-521-NORTE\23.IN</v>
      </c>
      <c r="L4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ATERPA\0.TABLET\A373_Projetos_Ano01\MSV-163MS-521-NORTE\23.IN</v>
      </c>
    </row>
    <row r="450" spans="1:12" x14ac:dyDescent="0.3">
      <c r="A450" s="6" t="s">
        <v>3242</v>
      </c>
      <c r="B450" s="6" t="str">
        <f>VLOOKUP(LD_01[[#This Row],[DOCUMENTO]],_xlfn.SORTBY(ARQUIVOS_RECEBIDOS!$E$2:$F$4998,ARQUIVOS_RECEBIDOS!$F$2:$F$4998,-1),2,)</f>
        <v>R00</v>
      </c>
      <c r="C450" s="6" t="s">
        <v>4320</v>
      </c>
      <c r="D450" s="8" t="s">
        <v>4091</v>
      </c>
      <c r="E450" s="8" t="s">
        <v>4338</v>
      </c>
      <c r="F450" s="6" t="s">
        <v>4158</v>
      </c>
      <c r="G450" s="49" t="s">
        <v>5490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50" s="6" t="str" cm="1">
        <f t="array" ref="I450">_xlfn.TEXTJOIN(", ",TRUE,_xlfn.UNIQUE(_xlfn._xlws.FILTER(ARQUIVOS_RECEBIDOS!$F$2:$F$4998,ARQUIVOS_RECEBIDOS!$E$2:$E$4998=LD_01[[#This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45838</v>
      </c>
      <c r="K4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01\MSV-163MS-521-NORTE\27.PA</v>
      </c>
      <c r="L4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ATERPA\0.TABLET\A373_Projetos_Ano01\MSV-163MS-521-NORTE\27.PA</v>
      </c>
    </row>
    <row r="451" spans="1:12" ht="28.8" x14ac:dyDescent="0.3">
      <c r="A451" s="6" t="s">
        <v>3243</v>
      </c>
      <c r="B451" s="6" t="str">
        <f>VLOOKUP(LD_01[[#This Row],[DOCUMENTO]],_xlfn.SORTBY(ARQUIVOS_RECEBIDOS!$E$2:$F$4998,ARQUIVOS_RECEBIDOS!$F$2:$F$4998,-1),2,)</f>
        <v>R00</v>
      </c>
      <c r="C451" s="6" t="s">
        <v>4320</v>
      </c>
      <c r="D451" s="8" t="s">
        <v>4173</v>
      </c>
      <c r="E451" s="8" t="s">
        <v>4338</v>
      </c>
      <c r="F451" s="6" t="s">
        <v>4158</v>
      </c>
      <c r="G451" s="49" t="s">
        <v>5490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1" s="6" t="str" cm="1">
        <f t="array" ref="I451">_xlfn.TEXTJOIN(", ",TRUE,_xlfn.UNIQUE(_xlfn._xlws.FILTER(ARQUIVOS_RECEBIDOS!$F$2:$F$4998,ARQUIVOS_RECEBIDOS!$E$2:$E$4998=LD_01[[#This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45838</v>
      </c>
      <c r="K4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01\MSV-163MS-521-NORTE\27.PA</v>
      </c>
      <c r="L4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ATERPA\0.TABLET\A373_Projetos_Ano01\MSV-163MS-521-NORTE\27.PA</v>
      </c>
    </row>
    <row r="452" spans="1:12" x14ac:dyDescent="0.3">
      <c r="A452" s="6" t="s">
        <v>4071</v>
      </c>
      <c r="B452" s="6" t="str">
        <f>VLOOKUP(LD_01[[#This Row],[DOCUMENTO]],_xlfn.SORTBY(ARQUIVOS_RECEBIDOS!$E$2:$F$4998,ARQUIVOS_RECEBIDOS!$F$2:$F$4998,-1),2,)</f>
        <v>R00</v>
      </c>
      <c r="C452" s="6" t="s">
        <v>4320</v>
      </c>
      <c r="D452" s="8" t="s">
        <v>4987</v>
      </c>
      <c r="E452" s="8" t="s">
        <v>4147</v>
      </c>
      <c r="F452" s="6" t="s">
        <v>4154</v>
      </c>
      <c r="G452" s="49" t="s">
        <v>5490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52" s="6" t="str" cm="1">
        <f t="array" ref="I452">_xlfn.TEXTJOIN(", ",TRUE,_xlfn.UNIQUE(_xlfn._xlws.FILTER(ARQUIVOS_RECEBIDOS!$F$2:$F$4998,ARQUIVOS_RECEBIDOS!$E$2:$E$4998=LD_01[[#This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45895</v>
      </c>
      <c r="K4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01\MSV-163MS-521-NORTE\28.PV</v>
      </c>
      <c r="L4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ATERPA\0.TABLET\A373_Projetos_Ano01\MSV-163MS-521-NORTE\28.PV</v>
      </c>
    </row>
    <row r="453" spans="1:12" ht="28.8" x14ac:dyDescent="0.3">
      <c r="A453" s="6" t="s">
        <v>4072</v>
      </c>
      <c r="B453" s="6" t="str">
        <f>VLOOKUP(LD_01[[#This Row],[DOCUMENTO]],_xlfn.SORTBY(ARQUIVOS_RECEBIDOS!$E$2:$F$4998,ARQUIVOS_RECEBIDOS!$F$2:$F$4998,-1),2,)</f>
        <v>R00</v>
      </c>
      <c r="C453" s="6" t="s">
        <v>4320</v>
      </c>
      <c r="D453" s="8" t="s">
        <v>4988</v>
      </c>
      <c r="E453" s="8" t="s">
        <v>4147</v>
      </c>
      <c r="F453" s="6" t="s">
        <v>4154</v>
      </c>
      <c r="G453" s="49" t="s">
        <v>5490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3" s="6" t="str" cm="1">
        <f t="array" ref="I453">_xlfn.TEXTJOIN(", ",TRUE,_xlfn.UNIQUE(_xlfn._xlws.FILTER(ARQUIVOS_RECEBIDOS!$F$2:$F$4998,ARQUIVOS_RECEBIDOS!$E$2:$E$4998=LD_01[[#This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45895</v>
      </c>
      <c r="K4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01\MSV-163MS-521-NORTE\28.PV</v>
      </c>
      <c r="L4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ATERPA\0.TABLET\A373_Projetos_Ano01\MSV-163MS-521-NORTE\28.PV</v>
      </c>
    </row>
    <row r="454" spans="1:12" x14ac:dyDescent="0.3">
      <c r="A454" s="6" t="s">
        <v>3232</v>
      </c>
      <c r="B454" s="6" t="str">
        <f>VLOOKUP(LD_01[[#This Row],[DOCUMENTO]],_xlfn.SORTBY(ARQUIVOS_RECEBIDOS!$E$2:$F$4998,ARQUIVOS_RECEBIDOS!$F$2:$F$4998,-1),2,)</f>
        <v>R00</v>
      </c>
      <c r="C454" s="6" t="s">
        <v>4320</v>
      </c>
      <c r="D454" s="8" t="s">
        <v>4091</v>
      </c>
      <c r="E454" s="8" t="s">
        <v>4335</v>
      </c>
      <c r="F454" s="6" t="s">
        <v>4153</v>
      </c>
      <c r="G454" s="49" t="s">
        <v>5490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54" s="6" t="str" cm="1">
        <f t="array" ref="I454">_xlfn.TEXTJOIN(", ",TRUE,_xlfn.UNIQUE(_xlfn._xlws.FILTER(ARQUIVOS_RECEBIDOS!$F$2:$F$4998,ARQUIVOS_RECEBIDOS!$E$2:$E$4998=LD_01[[#This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01\MSV-163MS-521-NORTE\31.SI</v>
      </c>
      <c r="L4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ATERPA\0.TABLET\A373_Projetos_Ano01\MSV-163MS-521-NORTE\31.SI</v>
      </c>
    </row>
    <row r="455" spans="1:12" x14ac:dyDescent="0.3">
      <c r="A455" s="6" t="s">
        <v>3233</v>
      </c>
      <c r="B455" s="6" t="str">
        <f>VLOOKUP(LD_01[[#This Row],[DOCUMENTO]],_xlfn.SORTBY(ARQUIVOS_RECEBIDOS!$E$2:$F$4998,ARQUIVOS_RECEBIDOS!$F$2:$F$4998,-1),2,)</f>
        <v>R00</v>
      </c>
      <c r="C455" s="6" t="s">
        <v>4320</v>
      </c>
      <c r="D455" s="8" t="s">
        <v>4093</v>
      </c>
      <c r="E455" s="8" t="s">
        <v>4335</v>
      </c>
      <c r="F455" s="6" t="s">
        <v>4153</v>
      </c>
      <c r="G455" s="49" t="s">
        <v>5490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55" s="6" t="str" cm="1">
        <f t="array" ref="I455">_xlfn.TEXTJOIN(", ",TRUE,_xlfn.UNIQUE(_xlfn._xlws.FILTER(ARQUIVOS_RECEBIDOS!$F$2:$F$4998,ARQUIVOS_RECEBIDOS!$E$2:$E$4998=LD_01[[#This Row],[DOCUMENTO]])))</f>
        <v>R00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01\MSV-163MS-521-NORTE\31.SI</v>
      </c>
      <c r="L4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ATERPA\0.TABLET\A373_Projetos_Ano01\MSV-163MS-521-NORTE\31.SI</v>
      </c>
    </row>
    <row r="456" spans="1:12" ht="28.8" x14ac:dyDescent="0.3">
      <c r="A456" s="6" t="s">
        <v>4070</v>
      </c>
      <c r="B456" s="6" t="str">
        <f>VLOOKUP(LD_01[[#This Row],[DOCUMENTO]],_xlfn.SORTBY(ARQUIVOS_RECEBIDOS!$E$2:$F$4998,ARQUIVOS_RECEBIDOS!$F$2:$F$4998,-1),2,)</f>
        <v>R00</v>
      </c>
      <c r="C456" s="6" t="s">
        <v>4320</v>
      </c>
      <c r="D456" s="8" t="s">
        <v>4249</v>
      </c>
      <c r="E456" s="8" t="s">
        <v>4335</v>
      </c>
      <c r="F456" s="6" t="s">
        <v>4153</v>
      </c>
      <c r="G456" s="49" t="s">
        <v>5490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6" s="6" t="str" cm="1">
        <f t="array" ref="I456">_xlfn.TEXTJOIN(", ",TRUE,_xlfn.UNIQUE(_xlfn._xlws.FILTER(ARQUIVOS_RECEBIDOS!$F$2:$F$4998,ARQUIVOS_RECEBIDOS!$E$2:$E$4998=LD_01[[#This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45895</v>
      </c>
      <c r="K4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01\MSV-163MS-521-NORTE\31.SI</v>
      </c>
      <c r="L4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ATERPA\0.TABLET\A373_Projetos_Ano01\MSV-163MS-521-NORTE\31.SI</v>
      </c>
    </row>
    <row r="457" spans="1:12" x14ac:dyDescent="0.3">
      <c r="A457" s="6" t="s">
        <v>3224</v>
      </c>
      <c r="B457" s="6" t="str">
        <f>VLOOKUP(LD_01[[#This Row],[DOCUMENTO]],_xlfn.SORTBY(ARQUIVOS_RECEBIDOS!$E$2:$F$4998,ARQUIVOS_RECEBIDOS!$F$2:$F$4998,-1),2,)</f>
        <v>R00</v>
      </c>
      <c r="C457" s="6" t="s">
        <v>4320</v>
      </c>
      <c r="D457" s="8" t="s">
        <v>4168</v>
      </c>
      <c r="E457" s="8" t="s">
        <v>4167</v>
      </c>
      <c r="F457" s="6" t="s">
        <v>4149</v>
      </c>
      <c r="G457" s="49" t="s">
        <v>5490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57" s="6" t="str" cm="1">
        <f t="array" ref="I457">_xlfn.TEXTJOIN(", ",TRUE,_xlfn.UNIQUE(_xlfn._xlws.FILTER(ARQUIVOS_RECEBIDOS!$F$2:$F$4998,ARQUIVOS_RECEBIDOS!$E$2:$E$4998=LD_01[[#This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01\MSV-163MS-521-NORTE\33.TO</v>
      </c>
      <c r="L4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ATERPA\0.TABLET\A373_Projetos_Ano01\MSV-163MS-521-NORTE\33.TO</v>
      </c>
    </row>
    <row r="458" spans="1:12" x14ac:dyDescent="0.3">
      <c r="A458" s="6" t="s">
        <v>3225</v>
      </c>
      <c r="B458" s="6" t="str">
        <f>VLOOKUP(LD_01[[#This Row],[DOCUMENTO]],_xlfn.SORTBY(ARQUIVOS_RECEBIDOS!$E$2:$F$4998,ARQUIVOS_RECEBIDOS!$F$2:$F$4998,-1),2,)</f>
        <v>R00</v>
      </c>
      <c r="C458" s="6" t="s">
        <v>4320</v>
      </c>
      <c r="D458" s="8" t="s">
        <v>4169</v>
      </c>
      <c r="E458" s="8" t="s">
        <v>4167</v>
      </c>
      <c r="F458" s="6" t="s">
        <v>4149</v>
      </c>
      <c r="G458" s="49" t="s">
        <v>5490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8" s="6" t="str" cm="1">
        <f t="array" ref="I458">_xlfn.TEXTJOIN(", ",TRUE,_xlfn.UNIQUE(_xlfn._xlws.FILTER(ARQUIVOS_RECEBIDOS!$F$2:$F$4998,ARQUIVOS_RECEBIDOS!$E$2:$E$4998=LD_01[[#This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01\MSV-163MS-521-NORTE\33.TO</v>
      </c>
      <c r="L4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ATERPA\0.TABLET\A373_Projetos_Ano01\MSV-163MS-521-NORTE\33.TO</v>
      </c>
    </row>
    <row r="459" spans="1:12" ht="28.8" x14ac:dyDescent="0.3">
      <c r="A459" s="6" t="s">
        <v>3244</v>
      </c>
      <c r="B459" s="6" t="str">
        <f>VLOOKUP(LD_01[[#This Row],[DOCUMENTO]],_xlfn.SORTBY(ARQUIVOS_RECEBIDOS!$E$2:$F$4998,ARQUIVOS_RECEBIDOS!$F$2:$F$4998,-1),2,)</f>
        <v>R00</v>
      </c>
      <c r="C459" s="6" t="s">
        <v>4320</v>
      </c>
      <c r="D459" s="8" t="s">
        <v>4308</v>
      </c>
      <c r="E459" s="8" t="s">
        <v>4339</v>
      </c>
      <c r="F459" s="6" t="s">
        <v>4159</v>
      </c>
      <c r="G459" s="49" t="s">
        <v>5490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9" s="6" t="str" cm="1">
        <f t="array" ref="I459">_xlfn.TEXTJOIN(", ",TRUE,_xlfn.UNIQUE(_xlfn._xlws.FILTER(ARQUIVOS_RECEBIDOS!$F$2:$F$4998,ARQUIVOS_RECEBIDOS!$E$2:$E$4998=LD_01[[#This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01\MSV-163MS-521-NORTE\34.TR</v>
      </c>
      <c r="L4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ATERPA\0.TABLET\A373_Projetos_Ano01\MSV-163MS-521-NORTE\34.TR</v>
      </c>
    </row>
    <row r="460" spans="1:12" ht="28.8" x14ac:dyDescent="0.3">
      <c r="A460" s="6" t="s">
        <v>3317</v>
      </c>
      <c r="B460" s="6" t="str">
        <f>VLOOKUP(LD_01[[#This Row],[DOCUMENTO]],_xlfn.SORTBY(ARQUIVOS_RECEBIDOS!$E$2:$F$4998,ARQUIVOS_RECEBIDOS!$F$2:$F$4998,-1),2,)</f>
        <v>R00</v>
      </c>
      <c r="C460" s="6" t="s">
        <v>4321</v>
      </c>
      <c r="D460" s="8" t="s">
        <v>4252</v>
      </c>
      <c r="E460" s="8" t="s">
        <v>4146</v>
      </c>
      <c r="F460" s="6" t="s">
        <v>4152</v>
      </c>
      <c r="G460" s="49" t="s">
        <v>5490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460" s="6" t="str" cm="1">
        <f t="array" ref="I460">_xlfn.TEXTJOIN(", ",TRUE,_xlfn.UNIQUE(_xlfn._xlws.FILTER(ARQUIVOS_RECEBIDOS!$F$2:$F$4998,ARQUIVOS_RECEBIDOS!$E$2:$E$4998=LD_01[[#This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1" spans="1:12" x14ac:dyDescent="0.3">
      <c r="A461" s="6" t="s">
        <v>3318</v>
      </c>
      <c r="B461" s="6" t="str">
        <f>VLOOKUP(LD_01[[#This Row],[DOCUMENTO]],_xlfn.SORTBY(ARQUIVOS_RECEBIDOS!$E$2:$F$4998,ARQUIVOS_RECEBIDOS!$F$2:$F$4998,-1),2,)</f>
        <v>R06</v>
      </c>
      <c r="C461" s="6" t="s">
        <v>4321</v>
      </c>
      <c r="D461" s="8" t="s">
        <v>4080</v>
      </c>
      <c r="E461" s="8" t="s">
        <v>4146</v>
      </c>
      <c r="F461" s="6" t="s">
        <v>4152</v>
      </c>
      <c r="G461" s="49" t="s">
        <v>5490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461" s="6" t="str" cm="1">
        <f t="array" ref="I461">_xlfn.TEXTJOIN(", ",TRUE,_xlfn.UNIQUE(_xlfn._xlws.FILTER(ARQUIVOS_RECEBIDOS!$F$2:$F$4998,ARQUIVOS_RECEBIDOS!$E$2:$E$4998=LD_01[[#This Row],[DOCUMENTO]])))</f>
        <v>R06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2" spans="1:12" x14ac:dyDescent="0.3">
      <c r="A462" s="6" t="s">
        <v>3319</v>
      </c>
      <c r="B462" s="6" t="str">
        <f>VLOOKUP(LD_01[[#This Row],[DOCUMENTO]],_xlfn.SORTBY(ARQUIVOS_RECEBIDOS!$E$2:$F$4998,ARQUIVOS_RECEBIDOS!$F$2:$F$4998,-1),2,)</f>
        <v>R07</v>
      </c>
      <c r="C462" s="6" t="s">
        <v>4321</v>
      </c>
      <c r="D462" s="8" t="s">
        <v>4080</v>
      </c>
      <c r="E462" s="8" t="s">
        <v>4146</v>
      </c>
      <c r="F462" s="6" t="s">
        <v>4152</v>
      </c>
      <c r="G462" s="49" t="s">
        <v>5490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462" s="6" t="str" cm="1">
        <f t="array" ref="I462">_xlfn.TEXTJOIN(", ",TRUE,_xlfn.UNIQUE(_xlfn._xlws.FILTER(ARQUIVOS_RECEBIDOS!$F$2:$F$4998,ARQUIVOS_RECEBIDOS!$E$2:$E$4998=LD_01[[#This Row],[DOCUMENTO]])))</f>
        <v>R07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3" spans="1:12" x14ac:dyDescent="0.3">
      <c r="A463" s="6" t="s">
        <v>3320</v>
      </c>
      <c r="B463" s="6" t="str">
        <f>VLOOKUP(LD_01[[#This Row],[DOCUMENTO]],_xlfn.SORTBY(ARQUIVOS_RECEBIDOS!$E$2:$F$4998,ARQUIVOS_RECEBIDOS!$F$2:$F$4998,-1),2,)</f>
        <v>R06</v>
      </c>
      <c r="C463" s="6" t="s">
        <v>4321</v>
      </c>
      <c r="D463" s="8" t="s">
        <v>4080</v>
      </c>
      <c r="E463" s="8" t="s">
        <v>4146</v>
      </c>
      <c r="F463" s="6" t="s">
        <v>4152</v>
      </c>
      <c r="G463" s="49" t="s">
        <v>5490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463" s="6" t="str" cm="1">
        <f t="array" ref="I463">_xlfn.TEXTJOIN(", ",TRUE,_xlfn.UNIQUE(_xlfn._xlws.FILTER(ARQUIVOS_RECEBIDOS!$F$2:$F$4998,ARQUIVOS_RECEBIDOS!$E$2:$E$4998=LD_01[[#This Row],[DOCUMENTO]])))</f>
        <v>R06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4" spans="1:12" x14ac:dyDescent="0.3">
      <c r="A464" s="6" t="s">
        <v>3321</v>
      </c>
      <c r="B464" s="6" t="str">
        <f>VLOOKUP(LD_01[[#This Row],[DOCUMENTO]],_xlfn.SORTBY(ARQUIVOS_RECEBIDOS!$E$2:$F$4998,ARQUIVOS_RECEBIDOS!$F$2:$F$4998,-1),2,)</f>
        <v>R04</v>
      </c>
      <c r="C464" s="6" t="s">
        <v>4321</v>
      </c>
      <c r="D464" s="8" t="s">
        <v>4080</v>
      </c>
      <c r="E464" s="8" t="s">
        <v>4146</v>
      </c>
      <c r="F464" s="6" t="s">
        <v>4152</v>
      </c>
      <c r="G464" s="49" t="s">
        <v>5490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464" s="6" t="str" cm="1">
        <f t="array" ref="I464">_xlfn.TEXTJOIN(", ",TRUE,_xlfn.UNIQUE(_xlfn._xlws.FILTER(ARQUIVOS_RECEBIDOS!$F$2:$F$4998,ARQUIVOS_RECEBIDOS!$E$2:$E$4998=LD_01[[#This Row],[DOCUMENTO]])))</f>
        <v>R04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5" spans="1:12" x14ac:dyDescent="0.3">
      <c r="A465" s="6" t="s">
        <v>3322</v>
      </c>
      <c r="B465" s="6" t="str">
        <f>VLOOKUP(LD_01[[#This Row],[DOCUMENTO]],_xlfn.SORTBY(ARQUIVOS_RECEBIDOS!$E$2:$F$4998,ARQUIVOS_RECEBIDOS!$F$2:$F$4998,-1),2,)</f>
        <v>R08</v>
      </c>
      <c r="C465" s="6" t="s">
        <v>4321</v>
      </c>
      <c r="D465" s="8" t="s">
        <v>4080</v>
      </c>
      <c r="E465" s="8" t="s">
        <v>4146</v>
      </c>
      <c r="F465" s="6" t="s">
        <v>4152</v>
      </c>
      <c r="G465" s="49" t="s">
        <v>5490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465" s="6" t="str" cm="1">
        <f t="array" ref="I465">_xlfn.TEXTJOIN(", ",TRUE,_xlfn.UNIQUE(_xlfn._xlws.FILTER(ARQUIVOS_RECEBIDOS!$F$2:$F$4998,ARQUIVOS_RECEBIDOS!$E$2:$E$4998=LD_01[[#This Row],[DOCUMENTO]])))</f>
        <v>R07, R08</v>
      </c>
      <c r="J465" s="13" cm="1">
        <f t="array" ref="J465">_xlfn.UNIQUE(_xlfn._xlws.FILTER(ARQUIVOS[DATA RECEBIMENTO],(ARQUIVOS[DOCUMENTO]=LD_01[[#This Row],[DOCUMENTO]])*(ARQUIVOS[REVISÃO]=LD_01[[#This Row],[REVISÃO]])))</f>
        <v>46091</v>
      </c>
      <c r="K4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6" spans="1:12" x14ac:dyDescent="0.3">
      <c r="A466" s="6" t="s">
        <v>3323</v>
      </c>
      <c r="B466" s="6" t="str">
        <f>VLOOKUP(LD_01[[#This Row],[DOCUMENTO]],_xlfn.SORTBY(ARQUIVOS_RECEBIDOS!$E$2:$F$4998,ARQUIVOS_RECEBIDOS!$F$2:$F$4998,-1),2,)</f>
        <v>R08</v>
      </c>
      <c r="C466" s="6" t="s">
        <v>4321</v>
      </c>
      <c r="D466" s="8" t="s">
        <v>4080</v>
      </c>
      <c r="E466" s="8" t="s">
        <v>4146</v>
      </c>
      <c r="F466" s="6" t="s">
        <v>4152</v>
      </c>
      <c r="G466" s="49" t="s">
        <v>5490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466" s="6" t="str" cm="1">
        <f t="array" ref="I466">_xlfn.TEXTJOIN(", ",TRUE,_xlfn.UNIQUE(_xlfn._xlws.FILTER(ARQUIVOS_RECEBIDOS!$F$2:$F$4998,ARQUIVOS_RECEBIDOS!$E$2:$E$4998=LD_01[[#This Row],[DOCUMENTO]])))</f>
        <v>R07, R08</v>
      </c>
      <c r="J466" s="13" cm="1">
        <f t="array" ref="J466">_xlfn.UNIQUE(_xlfn._xlws.FILTER(ARQUIVOS[DATA RECEBIMENTO],(ARQUIVOS[DOCUMENTO]=LD_01[[#This Row],[DOCUMENTO]])*(ARQUIVOS[REVISÃO]=LD_01[[#This Row],[REVISÃO]])))</f>
        <v>46001</v>
      </c>
      <c r="K4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7" spans="1:12" x14ac:dyDescent="0.3">
      <c r="A467" s="6" t="s">
        <v>3324</v>
      </c>
      <c r="B467" s="6" t="str">
        <f>VLOOKUP(LD_01[[#This Row],[DOCUMENTO]],_xlfn.SORTBY(ARQUIVOS_RECEBIDOS!$E$2:$F$4998,ARQUIVOS_RECEBIDOS!$F$2:$F$4998,-1),2,)</f>
        <v>R06</v>
      </c>
      <c r="C467" s="6" t="s">
        <v>4321</v>
      </c>
      <c r="D467" s="8" t="s">
        <v>4080</v>
      </c>
      <c r="E467" s="8" t="s">
        <v>4146</v>
      </c>
      <c r="F467" s="6" t="s">
        <v>4152</v>
      </c>
      <c r="G467" s="49" t="s">
        <v>5490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467" s="6" t="str" cm="1">
        <f t="array" ref="I467">_xlfn.TEXTJOIN(", ",TRUE,_xlfn.UNIQUE(_xlfn._xlws.FILTER(ARQUIVOS_RECEBIDOS!$F$2:$F$4998,ARQUIVOS_RECEBIDOS!$E$2:$E$4998=LD_01[[#This Row],[DOCUMENTO]])))</f>
        <v>R05, R06</v>
      </c>
      <c r="J467" s="13" cm="1">
        <f t="array" ref="J467">_xlfn.UNIQUE(_xlfn._xlws.FILTER(ARQUIVOS[DATA RECEBIMENTO],(ARQUIVOS[DOCUMENTO]=LD_01[[#This Row],[DOCUMENTO]])*(ARQUIVOS[REVISÃO]=LD_01[[#This Row],[REVISÃO]])))</f>
        <v>46001</v>
      </c>
      <c r="K4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8" spans="1:12" x14ac:dyDescent="0.3">
      <c r="A468" s="6" t="s">
        <v>3325</v>
      </c>
      <c r="B468" s="6" t="str">
        <f>VLOOKUP(LD_01[[#This Row],[DOCUMENTO]],_xlfn.SORTBY(ARQUIVOS_RECEBIDOS!$E$2:$F$4998,ARQUIVOS_RECEBIDOS!$F$2:$F$4998,-1),2,)</f>
        <v>R07</v>
      </c>
      <c r="C468" s="6" t="s">
        <v>4321</v>
      </c>
      <c r="D468" s="8" t="s">
        <v>4080</v>
      </c>
      <c r="E468" s="8" t="s">
        <v>4146</v>
      </c>
      <c r="F468" s="6" t="s">
        <v>4152</v>
      </c>
      <c r="G468" s="49" t="s">
        <v>5490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468" s="6" t="str" cm="1">
        <f t="array" ref="I468">_xlfn.TEXTJOIN(", ",TRUE,_xlfn.UNIQUE(_xlfn._xlws.FILTER(ARQUIVOS_RECEBIDOS!$F$2:$F$4998,ARQUIVOS_RECEBIDOS!$E$2:$E$4998=LD_01[[#This Row],[DOCUMENTO]])))</f>
        <v>R07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69" spans="1:12" x14ac:dyDescent="0.3">
      <c r="A469" s="6" t="s">
        <v>3326</v>
      </c>
      <c r="B469" s="6" t="str">
        <f>VLOOKUP(LD_01[[#This Row],[DOCUMENTO]],_xlfn.SORTBY(ARQUIVOS_RECEBIDOS!$E$2:$F$4998,ARQUIVOS_RECEBIDOS!$F$2:$F$4998,-1),2,)</f>
        <v>R08</v>
      </c>
      <c r="C469" s="6" t="s">
        <v>4321</v>
      </c>
      <c r="D469" s="8" t="s">
        <v>4080</v>
      </c>
      <c r="E469" s="8" t="s">
        <v>4146</v>
      </c>
      <c r="F469" s="6" t="s">
        <v>4152</v>
      </c>
      <c r="G469" s="49" t="s">
        <v>5490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469" s="6" t="str" cm="1">
        <f t="array" ref="I469">_xlfn.TEXTJOIN(", ",TRUE,_xlfn.UNIQUE(_xlfn._xlws.FILTER(ARQUIVOS_RECEBIDOS!$F$2:$F$4998,ARQUIVOS_RECEBIDOS!$E$2:$E$4998=LD_01[[#This Row],[DOCUMENTO]])))</f>
        <v>R08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0" spans="1:12" x14ac:dyDescent="0.3">
      <c r="A470" s="6" t="s">
        <v>3327</v>
      </c>
      <c r="B470" s="6" t="str">
        <f>VLOOKUP(LD_01[[#This Row],[DOCUMENTO]],_xlfn.SORTBY(ARQUIVOS_RECEBIDOS!$E$2:$F$4998,ARQUIVOS_RECEBIDOS!$F$2:$F$4998,-1),2,)</f>
        <v>R04</v>
      </c>
      <c r="C470" s="6" t="s">
        <v>4321</v>
      </c>
      <c r="D470" s="8" t="s">
        <v>4080</v>
      </c>
      <c r="E470" s="8" t="s">
        <v>4146</v>
      </c>
      <c r="F470" s="6" t="s">
        <v>4152</v>
      </c>
      <c r="G470" s="49" t="s">
        <v>5490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470" s="6" t="str" cm="1">
        <f t="array" ref="I470">_xlfn.TEXTJOIN(", ",TRUE,_xlfn.UNIQUE(_xlfn._xlws.FILTER(ARQUIVOS_RECEBIDOS!$F$2:$F$4998,ARQUIVOS_RECEBIDOS!$E$2:$E$4998=LD_01[[#This Row],[DOCUMENTO]])))</f>
        <v>R04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1" spans="1:12" x14ac:dyDescent="0.3">
      <c r="A471" s="6" t="s">
        <v>3328</v>
      </c>
      <c r="B471" s="6" t="str">
        <f>VLOOKUP(LD_01[[#This Row],[DOCUMENTO]],_xlfn.SORTBY(ARQUIVOS_RECEBIDOS!$E$2:$F$4998,ARQUIVOS_RECEBIDOS!$F$2:$F$4998,-1),2,)</f>
        <v>R08</v>
      </c>
      <c r="C471" s="6" t="s">
        <v>4321</v>
      </c>
      <c r="D471" s="8" t="s">
        <v>4080</v>
      </c>
      <c r="E471" s="8" t="s">
        <v>4146</v>
      </c>
      <c r="F471" s="6" t="s">
        <v>4152</v>
      </c>
      <c r="G471" s="49" t="s">
        <v>5490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471" s="6" t="str" cm="1">
        <f t="array" ref="I471">_xlfn.TEXTJOIN(", ",TRUE,_xlfn.UNIQUE(_xlfn._xlws.FILTER(ARQUIVOS_RECEBIDOS!$F$2:$F$4998,ARQUIVOS_RECEBIDOS!$E$2:$E$4998=LD_01[[#This Row],[DOCUMENTO]])))</f>
        <v>R08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2" spans="1:12" x14ac:dyDescent="0.3">
      <c r="A472" s="6" t="s">
        <v>3329</v>
      </c>
      <c r="B472" s="6" t="str">
        <f>VLOOKUP(LD_01[[#This Row],[DOCUMENTO]],_xlfn.SORTBY(ARQUIVOS_RECEBIDOS!$E$2:$F$4998,ARQUIVOS_RECEBIDOS!$F$2:$F$4998,-1),2,)</f>
        <v>R05</v>
      </c>
      <c r="C472" s="6" t="s">
        <v>4321</v>
      </c>
      <c r="D472" s="8" t="s">
        <v>4080</v>
      </c>
      <c r="E472" s="8" t="s">
        <v>4146</v>
      </c>
      <c r="F472" s="6" t="s">
        <v>4152</v>
      </c>
      <c r="G472" s="49" t="s">
        <v>5490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472" s="6" t="str" cm="1">
        <f t="array" ref="I472">_xlfn.TEXTJOIN(", ",TRUE,_xlfn.UNIQUE(_xlfn._xlws.FILTER(ARQUIVOS_RECEBIDOS!$F$2:$F$4998,ARQUIVOS_RECEBIDOS!$E$2:$E$4998=LD_01[[#This Row],[DOCUMENTO]])))</f>
        <v>R05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3" spans="1:12" x14ac:dyDescent="0.3">
      <c r="A473" s="6" t="s">
        <v>3330</v>
      </c>
      <c r="B473" s="6" t="str">
        <f>VLOOKUP(LD_01[[#This Row],[DOCUMENTO]],_xlfn.SORTBY(ARQUIVOS_RECEBIDOS!$E$2:$F$4998,ARQUIVOS_RECEBIDOS!$F$2:$F$4998,-1),2,)</f>
        <v>R04</v>
      </c>
      <c r="C473" s="6" t="s">
        <v>4321</v>
      </c>
      <c r="D473" s="8" t="s">
        <v>4080</v>
      </c>
      <c r="E473" s="8" t="s">
        <v>4146</v>
      </c>
      <c r="F473" s="6" t="s">
        <v>4152</v>
      </c>
      <c r="G473" s="49" t="s">
        <v>5490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473" s="6" t="str" cm="1">
        <f t="array" ref="I473">_xlfn.TEXTJOIN(", ",TRUE,_xlfn.UNIQUE(_xlfn._xlws.FILTER(ARQUIVOS_RECEBIDOS!$F$2:$F$4998,ARQUIVOS_RECEBIDOS!$E$2:$E$4998=LD_01[[#This Row],[DOCUMENTO]])))</f>
        <v>R04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4" spans="1:12" x14ac:dyDescent="0.3">
      <c r="A474" s="6" t="s">
        <v>3331</v>
      </c>
      <c r="B474" s="6" t="str">
        <f>VLOOKUP(LD_01[[#This Row],[DOCUMENTO]],_xlfn.SORTBY(ARQUIVOS_RECEBIDOS!$E$2:$F$4998,ARQUIVOS_RECEBIDOS!$F$2:$F$4998,-1),2,)</f>
        <v>R05</v>
      </c>
      <c r="C474" s="6" t="s">
        <v>4321</v>
      </c>
      <c r="D474" s="8" t="s">
        <v>4080</v>
      </c>
      <c r="E474" s="8" t="s">
        <v>4146</v>
      </c>
      <c r="F474" s="6" t="s">
        <v>4152</v>
      </c>
      <c r="G474" s="49" t="s">
        <v>5490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474" s="6" t="str" cm="1">
        <f t="array" ref="I474">_xlfn.TEXTJOIN(", ",TRUE,_xlfn.UNIQUE(_xlfn._xlws.FILTER(ARQUIVOS_RECEBIDOS!$F$2:$F$4998,ARQUIVOS_RECEBIDOS!$E$2:$E$4998=LD_01[[#This Row],[DOCUMENTO]])))</f>
        <v>R05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5" spans="1:12" x14ac:dyDescent="0.3">
      <c r="A475" s="6" t="s">
        <v>3332</v>
      </c>
      <c r="B475" s="6" t="str">
        <f>VLOOKUP(LD_01[[#This Row],[DOCUMENTO]],_xlfn.SORTBY(ARQUIVOS_RECEBIDOS!$E$2:$F$4998,ARQUIVOS_RECEBIDOS!$F$2:$F$4998,-1),2,)</f>
        <v>R04</v>
      </c>
      <c r="C475" s="6" t="s">
        <v>4321</v>
      </c>
      <c r="D475" s="8" t="s">
        <v>4080</v>
      </c>
      <c r="E475" s="8" t="s">
        <v>4146</v>
      </c>
      <c r="F475" s="6" t="s">
        <v>4152</v>
      </c>
      <c r="G475" s="49" t="s">
        <v>5490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475" s="6" t="str" cm="1">
        <f t="array" ref="I475">_xlfn.TEXTJOIN(", ",TRUE,_xlfn.UNIQUE(_xlfn._xlws.FILTER(ARQUIVOS_RECEBIDOS!$F$2:$F$4998,ARQUIVOS_RECEBIDOS!$E$2:$E$4998=LD_01[[#This Row],[DOCUMENTO]])))</f>
        <v>R04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6" spans="1:12" x14ac:dyDescent="0.3">
      <c r="A476" s="6" t="s">
        <v>3333</v>
      </c>
      <c r="B476" s="6" t="str">
        <f>VLOOKUP(LD_01[[#This Row],[DOCUMENTO]],_xlfn.SORTBY(ARQUIVOS_RECEBIDOS!$E$2:$F$4998,ARQUIVOS_RECEBIDOS!$F$2:$F$4998,-1),2,)</f>
        <v>R07</v>
      </c>
      <c r="C476" s="6" t="s">
        <v>4321</v>
      </c>
      <c r="D476" s="8" t="s">
        <v>4080</v>
      </c>
      <c r="E476" s="8" t="s">
        <v>4146</v>
      </c>
      <c r="F476" s="6" t="s">
        <v>4152</v>
      </c>
      <c r="G476" s="49" t="s">
        <v>5490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476" s="6" t="str" cm="1">
        <f t="array" ref="I476">_xlfn.TEXTJOIN(", ",TRUE,_xlfn.UNIQUE(_xlfn._xlws.FILTER(ARQUIVOS_RECEBIDOS!$F$2:$F$4998,ARQUIVOS_RECEBIDOS!$E$2:$E$4998=LD_01[[#This Row],[DOCUMENTO]])))</f>
        <v>R07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7" spans="1:12" x14ac:dyDescent="0.3">
      <c r="A477" s="6" t="s">
        <v>3334</v>
      </c>
      <c r="B477" s="6" t="str">
        <f>VLOOKUP(LD_01[[#This Row],[DOCUMENTO]],_xlfn.SORTBY(ARQUIVOS_RECEBIDOS!$E$2:$F$4998,ARQUIVOS_RECEBIDOS!$F$2:$F$4998,-1),2,)</f>
        <v>R07</v>
      </c>
      <c r="C477" s="6" t="s">
        <v>4321</v>
      </c>
      <c r="D477" s="8" t="s">
        <v>4080</v>
      </c>
      <c r="E477" s="8" t="s">
        <v>4146</v>
      </c>
      <c r="F477" s="6" t="s">
        <v>4152</v>
      </c>
      <c r="G477" s="49" t="s">
        <v>5490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477" s="6" t="str" cm="1">
        <f t="array" ref="I477">_xlfn.TEXTJOIN(", ",TRUE,_xlfn.UNIQUE(_xlfn._xlws.FILTER(ARQUIVOS_RECEBIDOS!$F$2:$F$4998,ARQUIVOS_RECEBIDOS!$E$2:$E$4998=LD_01[[#This Row],[DOCUMENTO]])))</f>
        <v>R06, R07</v>
      </c>
      <c r="J477" s="13" cm="1">
        <f t="array" ref="J477">_xlfn.UNIQUE(_xlfn._xlws.FILTER(ARQUIVOS[DATA RECEBIMENTO],(ARQUIVOS[DOCUMENTO]=LD_01[[#This Row],[DOCUMENTO]])*(ARQUIVOS[REVISÃO]=LD_01[[#This Row],[REVISÃO]])))</f>
        <v>45895</v>
      </c>
      <c r="K4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8" spans="1:12" x14ac:dyDescent="0.3">
      <c r="A478" s="6" t="s">
        <v>3335</v>
      </c>
      <c r="B478" s="6" t="str">
        <f>VLOOKUP(LD_01[[#This Row],[DOCUMENTO]],_xlfn.SORTBY(ARQUIVOS_RECEBIDOS!$E$2:$F$4998,ARQUIVOS_RECEBIDOS!$F$2:$F$4998,-1),2,)</f>
        <v>R06</v>
      </c>
      <c r="C478" s="6" t="s">
        <v>4321</v>
      </c>
      <c r="D478" s="8" t="s">
        <v>4080</v>
      </c>
      <c r="E478" s="8" t="s">
        <v>4146</v>
      </c>
      <c r="F478" s="6" t="s">
        <v>4152</v>
      </c>
      <c r="G478" s="49" t="s">
        <v>5490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478" s="6" t="str" cm="1">
        <f t="array" ref="I478">_xlfn.TEXTJOIN(", ",TRUE,_xlfn.UNIQUE(_xlfn._xlws.FILTER(ARQUIVOS_RECEBIDOS!$F$2:$F$4998,ARQUIVOS_RECEBIDOS!$E$2:$E$4998=LD_01[[#This Row],[DOCUMENTO]])))</f>
        <v>R06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79" spans="1:12" x14ac:dyDescent="0.3">
      <c r="A479" s="6" t="s">
        <v>3336</v>
      </c>
      <c r="B479" s="6" t="str">
        <f>VLOOKUP(LD_01[[#This Row],[DOCUMENTO]],_xlfn.SORTBY(ARQUIVOS_RECEBIDOS!$E$2:$F$4998,ARQUIVOS_RECEBIDOS!$F$2:$F$4998,-1),2,)</f>
        <v>R05</v>
      </c>
      <c r="C479" s="6" t="s">
        <v>4321</v>
      </c>
      <c r="D479" s="8" t="s">
        <v>4080</v>
      </c>
      <c r="E479" s="8" t="s">
        <v>4146</v>
      </c>
      <c r="F479" s="6" t="s">
        <v>4152</v>
      </c>
      <c r="G479" s="49" t="s">
        <v>5490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479" s="6" t="str" cm="1">
        <f t="array" ref="I479">_xlfn.TEXTJOIN(", ",TRUE,_xlfn.UNIQUE(_xlfn._xlws.FILTER(ARQUIVOS_RECEBIDOS!$F$2:$F$4998,ARQUIVOS_RECEBIDOS!$E$2:$E$4998=LD_01[[#This Row],[DOCUMENTO]])))</f>
        <v>R05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0" spans="1:12" x14ac:dyDescent="0.3">
      <c r="A480" s="6" t="s">
        <v>3337</v>
      </c>
      <c r="B480" s="6" t="str">
        <f>VLOOKUP(LD_01[[#This Row],[DOCUMENTO]],_xlfn.SORTBY(ARQUIVOS_RECEBIDOS!$E$2:$F$4998,ARQUIVOS_RECEBIDOS!$F$2:$F$4998,-1),2,)</f>
        <v>R06</v>
      </c>
      <c r="C480" s="6" t="s">
        <v>4321</v>
      </c>
      <c r="D480" s="8" t="s">
        <v>4080</v>
      </c>
      <c r="E480" s="8" t="s">
        <v>4146</v>
      </c>
      <c r="F480" s="6" t="s">
        <v>4152</v>
      </c>
      <c r="G480" s="49" t="s">
        <v>5490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480" s="6" t="str" cm="1">
        <f t="array" ref="I480">_xlfn.TEXTJOIN(", ",TRUE,_xlfn.UNIQUE(_xlfn._xlws.FILTER(ARQUIVOS_RECEBIDOS!$F$2:$F$4998,ARQUIVOS_RECEBIDOS!$E$2:$E$4998=LD_01[[#This Row],[DOCUMENTO]])))</f>
        <v>R06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1" spans="1:12" x14ac:dyDescent="0.3">
      <c r="A481" s="6" t="s">
        <v>3338</v>
      </c>
      <c r="B481" s="6" t="str">
        <f>VLOOKUP(LD_01[[#This Row],[DOCUMENTO]],_xlfn.SORTBY(ARQUIVOS_RECEBIDOS!$E$2:$F$4998,ARQUIVOS_RECEBIDOS!$F$2:$F$4998,-1),2,)</f>
        <v>R08</v>
      </c>
      <c r="C481" s="6" t="s">
        <v>4321</v>
      </c>
      <c r="D481" s="8" t="s">
        <v>4114</v>
      </c>
      <c r="E481" s="8" t="s">
        <v>4146</v>
      </c>
      <c r="F481" s="6" t="s">
        <v>4152</v>
      </c>
      <c r="G481" s="49" t="s">
        <v>5490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481" s="6" t="str" cm="1">
        <f t="array" ref="I481">_xlfn.TEXTJOIN(", ",TRUE,_xlfn.UNIQUE(_xlfn._xlws.FILTER(ARQUIVOS_RECEBIDOS!$F$2:$F$4998,ARQUIVOS_RECEBIDOS!$E$2:$E$4998=LD_01[[#This Row],[DOCUMENTO]])))</f>
        <v>R06, R07, R08</v>
      </c>
      <c r="J481" s="13" cm="1">
        <f t="array" ref="J481">_xlfn.UNIQUE(_xlfn._xlws.FILTER(ARQUIVOS[DATA RECEBIMENTO],(ARQUIVOS[DOCUMENTO]=LD_01[[#This Row],[DOCUMENTO]])*(ARQUIVOS[REVISÃO]=LD_01[[#This Row],[REVISÃO]])))</f>
        <v>46091</v>
      </c>
      <c r="K4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2" spans="1:12" x14ac:dyDescent="0.3">
      <c r="A482" s="6" t="s">
        <v>3339</v>
      </c>
      <c r="B482" s="6" t="str">
        <f>VLOOKUP(LD_01[[#This Row],[DOCUMENTO]],_xlfn.SORTBY(ARQUIVOS_RECEBIDOS!$E$2:$F$4998,ARQUIVOS_RECEBIDOS!$F$2:$F$4998,-1),2,)</f>
        <v>R05</v>
      </c>
      <c r="C482" s="6" t="s">
        <v>4321</v>
      </c>
      <c r="D482" s="8" t="s">
        <v>4114</v>
      </c>
      <c r="E482" s="8" t="s">
        <v>4146</v>
      </c>
      <c r="F482" s="6" t="s">
        <v>4152</v>
      </c>
      <c r="G482" s="49" t="s">
        <v>5490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482" s="6" t="str" cm="1">
        <f t="array" ref="I482">_xlfn.TEXTJOIN(", ",TRUE,_xlfn.UNIQUE(_xlfn._xlws.FILTER(ARQUIVOS_RECEBIDOS!$F$2:$F$4998,ARQUIVOS_RECEBIDOS!$E$2:$E$4998=LD_01[[#This Row],[DOCUMENTO]])))</f>
        <v>R05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3" spans="1:12" x14ac:dyDescent="0.3">
      <c r="A483" s="6" t="s">
        <v>3340</v>
      </c>
      <c r="B483" s="6" t="str">
        <f>VLOOKUP(LD_01[[#This Row],[DOCUMENTO]],_xlfn.SORTBY(ARQUIVOS_RECEBIDOS!$E$2:$F$4998,ARQUIVOS_RECEBIDOS!$F$2:$F$4998,-1),2,)</f>
        <v>R06</v>
      </c>
      <c r="C483" s="6" t="s">
        <v>4321</v>
      </c>
      <c r="D483" s="8" t="s">
        <v>4114</v>
      </c>
      <c r="E483" s="8" t="s">
        <v>4146</v>
      </c>
      <c r="F483" s="6" t="s">
        <v>4152</v>
      </c>
      <c r="G483" s="49" t="s">
        <v>5490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483" s="6" t="str" cm="1">
        <f t="array" ref="I483">_xlfn.TEXTJOIN(", ",TRUE,_xlfn.UNIQUE(_xlfn._xlws.FILTER(ARQUIVOS_RECEBIDOS!$F$2:$F$4998,ARQUIVOS_RECEBIDOS!$E$2:$E$4998=LD_01[[#This Row],[DOCUMENTO]])))</f>
        <v>R06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4" spans="1:12" x14ac:dyDescent="0.3">
      <c r="A484" s="6" t="s">
        <v>3341</v>
      </c>
      <c r="B484" s="6" t="str">
        <f>VLOOKUP(LD_01[[#This Row],[DOCUMENTO]],_xlfn.SORTBY(ARQUIVOS_RECEBIDOS!$E$2:$F$4998,ARQUIVOS_RECEBIDOS!$F$2:$F$4998,-1),2,)</f>
        <v>R06</v>
      </c>
      <c r="C484" s="6" t="s">
        <v>4321</v>
      </c>
      <c r="D484" s="8" t="s">
        <v>4114</v>
      </c>
      <c r="E484" s="8" t="s">
        <v>4146</v>
      </c>
      <c r="F484" s="6" t="s">
        <v>4152</v>
      </c>
      <c r="G484" s="49" t="s">
        <v>5490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484" s="6" t="str" cm="1">
        <f t="array" ref="I484">_xlfn.TEXTJOIN(", ",TRUE,_xlfn.UNIQUE(_xlfn._xlws.FILTER(ARQUIVOS_RECEBIDOS!$F$2:$F$4998,ARQUIVOS_RECEBIDOS!$E$2:$E$4998=LD_01[[#This Row],[DOCUMENTO]])))</f>
        <v>R06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5" spans="1:12" ht="43.2" x14ac:dyDescent="0.3">
      <c r="A485" s="6" t="s">
        <v>3342</v>
      </c>
      <c r="B485" s="6" t="str">
        <f>VLOOKUP(LD_01[[#This Row],[DOCUMENTO]],_xlfn.SORTBY(ARQUIVOS_RECEBIDOS!$E$2:$F$4998,ARQUIVOS_RECEBIDOS!$F$2:$F$4998,-1),2,)</f>
        <v>R05</v>
      </c>
      <c r="C485" s="6" t="s">
        <v>4321</v>
      </c>
      <c r="D485" s="8" t="s">
        <v>4115</v>
      </c>
      <c r="E485" s="8" t="s">
        <v>4146</v>
      </c>
      <c r="F485" s="6" t="s">
        <v>4152</v>
      </c>
      <c r="G485" s="49" t="s">
        <v>5490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485" s="6" t="str" cm="1">
        <f t="array" ref="I485">_xlfn.TEXTJOIN(", ",TRUE,_xlfn.UNIQUE(_xlfn._xlws.FILTER(ARQUIVOS_RECEBIDOS!$F$2:$F$4998,ARQUIVOS_RECEBIDOS!$E$2:$E$4998=LD_01[[#This Row],[DOCUMENTO]])))</f>
        <v>R05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6" spans="1:12" ht="28.8" x14ac:dyDescent="0.3">
      <c r="A486" s="6" t="s">
        <v>3343</v>
      </c>
      <c r="B486" s="6" t="str">
        <f>VLOOKUP(LD_01[[#This Row],[DOCUMENTO]],_xlfn.SORTBY(ARQUIVOS_RECEBIDOS!$E$2:$F$4998,ARQUIVOS_RECEBIDOS!$F$2:$F$4998,-1),2,)</f>
        <v>R01</v>
      </c>
      <c r="C486" s="6" t="s">
        <v>4321</v>
      </c>
      <c r="D486" s="8" t="s">
        <v>4111</v>
      </c>
      <c r="E486" s="8" t="s">
        <v>4146</v>
      </c>
      <c r="F486" s="6" t="s">
        <v>4152</v>
      </c>
      <c r="G486" s="49" t="s">
        <v>5490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486" s="6" t="str" cm="1">
        <f t="array" ref="I486">_xlfn.TEXTJOIN(", ",TRUE,_xlfn.UNIQUE(_xlfn._xlws.FILTER(ARQUIVOS_RECEBIDOS!$F$2:$F$4998,ARQUIVOS_RECEBIDOS!$E$2:$E$4998=LD_01[[#This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7" spans="1:12" ht="43.2" x14ac:dyDescent="0.3">
      <c r="A487" s="6" t="s">
        <v>3344</v>
      </c>
      <c r="B487" s="6" t="str">
        <f>VLOOKUP(LD_01[[#This Row],[DOCUMENTO]],_xlfn.SORTBY(ARQUIVOS_RECEBIDOS!$E$2:$F$4998,ARQUIVOS_RECEBIDOS!$F$2:$F$4998,-1),2,)</f>
        <v>R01</v>
      </c>
      <c r="C487" s="6" t="s">
        <v>4321</v>
      </c>
      <c r="D487" s="8" t="s">
        <v>4116</v>
      </c>
      <c r="E487" s="8" t="s">
        <v>4146</v>
      </c>
      <c r="F487" s="6" t="s">
        <v>4152</v>
      </c>
      <c r="G487" s="49" t="s">
        <v>5490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487" s="6" t="str" cm="1">
        <f t="array" ref="I487">_xlfn.TEXTJOIN(", ",TRUE,_xlfn.UNIQUE(_xlfn._xlws.FILTER(ARQUIVOS_RECEBIDOS!$F$2:$F$4998,ARQUIVOS_RECEBIDOS!$E$2:$E$4998=LD_01[[#This Row],[DOCUMENTO]])))</f>
        <v>R01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8" spans="1:12" ht="43.2" x14ac:dyDescent="0.3">
      <c r="A488" s="6" t="s">
        <v>3345</v>
      </c>
      <c r="B488" s="6" t="str">
        <f>VLOOKUP(LD_01[[#This Row],[DOCUMENTO]],_xlfn.SORTBY(ARQUIVOS_RECEBIDOS!$E$2:$F$4998,ARQUIVOS_RECEBIDOS!$F$2:$F$4998,-1),2,)</f>
        <v>R01</v>
      </c>
      <c r="C488" s="6" t="s">
        <v>4321</v>
      </c>
      <c r="D488" s="8" t="s">
        <v>4117</v>
      </c>
      <c r="E488" s="8" t="s">
        <v>4146</v>
      </c>
      <c r="F488" s="6" t="s">
        <v>4152</v>
      </c>
      <c r="G488" s="49" t="s">
        <v>5490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488" s="6" t="str" cm="1">
        <f t="array" ref="I488">_xlfn.TEXTJOIN(", ",TRUE,_xlfn.UNIQUE(_xlfn._xlws.FILTER(ARQUIVOS_RECEBIDOS!$F$2:$F$4998,ARQUIVOS_RECEBIDOS!$E$2:$E$4998=LD_01[[#This Row],[DOCUMENTO]])))</f>
        <v>R01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89" spans="1:12" ht="43.2" x14ac:dyDescent="0.3">
      <c r="A489" s="6" t="s">
        <v>3346</v>
      </c>
      <c r="B489" s="6" t="str">
        <f>VLOOKUP(LD_01[[#This Row],[DOCUMENTO]],_xlfn.SORTBY(ARQUIVOS_RECEBIDOS!$E$2:$F$4998,ARQUIVOS_RECEBIDOS!$F$2:$F$4998,-1),2,)</f>
        <v>R01</v>
      </c>
      <c r="C489" s="6" t="s">
        <v>4321</v>
      </c>
      <c r="D489" s="8" t="s">
        <v>4118</v>
      </c>
      <c r="E489" s="8" t="s">
        <v>4146</v>
      </c>
      <c r="F489" s="6" t="s">
        <v>4152</v>
      </c>
      <c r="G489" s="49" t="s">
        <v>5490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489" s="6" t="str" cm="1">
        <f t="array" ref="I489">_xlfn.TEXTJOIN(", ",TRUE,_xlfn.UNIQUE(_xlfn._xlws.FILTER(ARQUIVOS_RECEBIDOS!$F$2:$F$4998,ARQUIVOS_RECEBIDOS!$E$2:$E$4998=LD_01[[#This Row],[DOCUMENTO]])))</f>
        <v>R01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0" spans="1:12" ht="43.2" x14ac:dyDescent="0.3">
      <c r="A490" s="6" t="s">
        <v>3347</v>
      </c>
      <c r="B490" s="6" t="str">
        <f>VLOOKUP(LD_01[[#This Row],[DOCUMENTO]],_xlfn.SORTBY(ARQUIVOS_RECEBIDOS!$E$2:$F$4998,ARQUIVOS_RECEBIDOS!$F$2:$F$4998,-1),2,)</f>
        <v>R01</v>
      </c>
      <c r="C490" s="6" t="s">
        <v>4321</v>
      </c>
      <c r="D490" s="8" t="s">
        <v>4119</v>
      </c>
      <c r="E490" s="8" t="s">
        <v>4146</v>
      </c>
      <c r="F490" s="6" t="s">
        <v>4152</v>
      </c>
      <c r="G490" s="49" t="s">
        <v>5490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490" s="6" t="str" cm="1">
        <f t="array" ref="I490">_xlfn.TEXTJOIN(", ",TRUE,_xlfn.UNIQUE(_xlfn._xlws.FILTER(ARQUIVOS_RECEBIDOS!$F$2:$F$4998,ARQUIVOS_RECEBIDOS!$E$2:$E$4998=LD_01[[#This Row],[DOCUMENTO]])))</f>
        <v>R01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1" spans="1:12" ht="43.2" x14ac:dyDescent="0.3">
      <c r="A491" s="6" t="s">
        <v>3348</v>
      </c>
      <c r="B491" s="6" t="str">
        <f>VLOOKUP(LD_01[[#This Row],[DOCUMENTO]],_xlfn.SORTBY(ARQUIVOS_RECEBIDOS!$E$2:$F$4998,ARQUIVOS_RECEBIDOS!$F$2:$F$4998,-1),2,)</f>
        <v>R01</v>
      </c>
      <c r="C491" s="6" t="s">
        <v>4321</v>
      </c>
      <c r="D491" s="8" t="s">
        <v>4120</v>
      </c>
      <c r="E491" s="8" t="s">
        <v>4146</v>
      </c>
      <c r="F491" s="6" t="s">
        <v>4152</v>
      </c>
      <c r="G491" s="49" t="s">
        <v>5490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491" s="6" t="str" cm="1">
        <f t="array" ref="I491">_xlfn.TEXTJOIN(", ",TRUE,_xlfn.UNIQUE(_xlfn._xlws.FILTER(ARQUIVOS_RECEBIDOS!$F$2:$F$4998,ARQUIVOS_RECEBIDOS!$E$2:$E$4998=LD_01[[#This Row],[DOCUMENTO]])))</f>
        <v>R01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2" spans="1:12" ht="43.2" x14ac:dyDescent="0.3">
      <c r="A492" s="6" t="s">
        <v>3349</v>
      </c>
      <c r="B492" s="6" t="str">
        <f>VLOOKUP(LD_01[[#This Row],[DOCUMENTO]],_xlfn.SORTBY(ARQUIVOS_RECEBIDOS!$E$2:$F$4998,ARQUIVOS_RECEBIDOS!$F$2:$F$4998,-1),2,)</f>
        <v>R01</v>
      </c>
      <c r="C492" s="6" t="s">
        <v>4321</v>
      </c>
      <c r="D492" s="8" t="s">
        <v>4121</v>
      </c>
      <c r="E492" s="8" t="s">
        <v>4146</v>
      </c>
      <c r="F492" s="6" t="s">
        <v>4152</v>
      </c>
      <c r="G492" s="49" t="s">
        <v>5490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492" s="6" t="str" cm="1">
        <f t="array" ref="I492">_xlfn.TEXTJOIN(", ",TRUE,_xlfn.UNIQUE(_xlfn._xlws.FILTER(ARQUIVOS_RECEBIDOS!$F$2:$F$4998,ARQUIVOS_RECEBIDOS!$E$2:$E$4998=LD_01[[#This Row],[DOCUMENTO]])))</f>
        <v>R01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3" spans="1:12" ht="43.2" x14ac:dyDescent="0.3">
      <c r="A493" s="6" t="s">
        <v>3350</v>
      </c>
      <c r="B493" s="6" t="str">
        <f>VLOOKUP(LD_01[[#This Row],[DOCUMENTO]],_xlfn.SORTBY(ARQUIVOS_RECEBIDOS!$E$2:$F$4998,ARQUIVOS_RECEBIDOS!$F$2:$F$4998,-1),2,)</f>
        <v>R01</v>
      </c>
      <c r="C493" s="6" t="s">
        <v>4321</v>
      </c>
      <c r="D493" s="8" t="s">
        <v>4328</v>
      </c>
      <c r="E493" s="8" t="s">
        <v>4146</v>
      </c>
      <c r="F493" s="6" t="s">
        <v>4152</v>
      </c>
      <c r="G493" s="49" t="s">
        <v>5490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493" s="6" t="str" cm="1">
        <f t="array" ref="I493">_xlfn.TEXTJOIN(", ",TRUE,_xlfn.UNIQUE(_xlfn._xlws.FILTER(ARQUIVOS_RECEBIDOS!$F$2:$F$4998,ARQUIVOS_RECEBIDOS!$E$2:$E$4998=LD_01[[#This Row],[DOCUMENTO]])))</f>
        <v>R01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4" spans="1:12" ht="43.2" x14ac:dyDescent="0.3">
      <c r="A494" s="6" t="s">
        <v>3351</v>
      </c>
      <c r="B494" s="6" t="str">
        <f>VLOOKUP(LD_01[[#This Row],[DOCUMENTO]],_xlfn.SORTBY(ARQUIVOS_RECEBIDOS!$E$2:$F$4998,ARQUIVOS_RECEBIDOS!$F$2:$F$4998,-1),2,)</f>
        <v>R01</v>
      </c>
      <c r="C494" s="6" t="s">
        <v>4321</v>
      </c>
      <c r="D494" s="8" t="s">
        <v>4328</v>
      </c>
      <c r="E494" s="8" t="s">
        <v>4146</v>
      </c>
      <c r="F494" s="6" t="s">
        <v>4152</v>
      </c>
      <c r="G494" s="49" t="s">
        <v>5490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494" s="6" t="str" cm="1">
        <f t="array" ref="I494">_xlfn.TEXTJOIN(", ",TRUE,_xlfn.UNIQUE(_xlfn._xlws.FILTER(ARQUIVOS_RECEBIDOS!$F$2:$F$4998,ARQUIVOS_RECEBIDOS!$E$2:$E$4998=LD_01[[#This Row],[DOCUMENTO]])))</f>
        <v>R01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5" spans="1:12" ht="43.2" x14ac:dyDescent="0.3">
      <c r="A495" s="6" t="s">
        <v>3352</v>
      </c>
      <c r="B495" s="6" t="str">
        <f>VLOOKUP(LD_01[[#This Row],[DOCUMENTO]],_xlfn.SORTBY(ARQUIVOS_RECEBIDOS!$E$2:$F$4998,ARQUIVOS_RECEBIDOS!$F$2:$F$4998,-1),2,)</f>
        <v>R01</v>
      </c>
      <c r="C495" s="6" t="s">
        <v>4321</v>
      </c>
      <c r="D495" s="8" t="s">
        <v>4329</v>
      </c>
      <c r="E495" s="8" t="s">
        <v>4146</v>
      </c>
      <c r="F495" s="6" t="s">
        <v>4152</v>
      </c>
      <c r="G495" s="49" t="s">
        <v>5490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495" s="6" t="str" cm="1">
        <f t="array" ref="I495">_xlfn.TEXTJOIN(", ",TRUE,_xlfn.UNIQUE(_xlfn._xlws.FILTER(ARQUIVOS_RECEBIDOS!$F$2:$F$4998,ARQUIVOS_RECEBIDOS!$E$2:$E$4998=LD_01[[#This Row],[DOCUMENTO]])))</f>
        <v>R01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6" spans="1:12" ht="43.2" x14ac:dyDescent="0.3">
      <c r="A496" s="6" t="s">
        <v>3353</v>
      </c>
      <c r="B496" s="6" t="str">
        <f>VLOOKUP(LD_01[[#This Row],[DOCUMENTO]],_xlfn.SORTBY(ARQUIVOS_RECEBIDOS!$E$2:$F$4998,ARQUIVOS_RECEBIDOS!$F$2:$F$4998,-1),2,)</f>
        <v>R01</v>
      </c>
      <c r="C496" s="6" t="s">
        <v>4321</v>
      </c>
      <c r="D496" s="8" t="s">
        <v>4330</v>
      </c>
      <c r="E496" s="8" t="s">
        <v>4146</v>
      </c>
      <c r="F496" s="6" t="s">
        <v>4152</v>
      </c>
      <c r="G496" s="49" t="s">
        <v>5490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496" s="6" t="str" cm="1">
        <f t="array" ref="I496">_xlfn.TEXTJOIN(", ",TRUE,_xlfn.UNIQUE(_xlfn._xlws.FILTER(ARQUIVOS_RECEBIDOS!$F$2:$F$4998,ARQUIVOS_RECEBIDOS!$E$2:$E$4998=LD_01[[#This Row],[DOCUMENTO]])))</f>
        <v>R01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7" spans="1:12" ht="43.2" x14ac:dyDescent="0.3">
      <c r="A497" s="6" t="s">
        <v>3354</v>
      </c>
      <c r="B497" s="6" t="str">
        <f>VLOOKUP(LD_01[[#This Row],[DOCUMENTO]],_xlfn.SORTBY(ARQUIVOS_RECEBIDOS!$E$2:$F$4998,ARQUIVOS_RECEBIDOS!$F$2:$F$4998,-1),2,)</f>
        <v>R01</v>
      </c>
      <c r="C497" s="6" t="s">
        <v>4321</v>
      </c>
      <c r="D497" s="8" t="s">
        <v>4122</v>
      </c>
      <c r="E497" s="8" t="s">
        <v>4146</v>
      </c>
      <c r="F497" s="6" t="s">
        <v>4152</v>
      </c>
      <c r="G497" s="49" t="s">
        <v>5490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497" s="6" t="str" cm="1">
        <f t="array" ref="I497">_xlfn.TEXTJOIN(", ",TRUE,_xlfn.UNIQUE(_xlfn._xlws.FILTER(ARQUIVOS_RECEBIDOS!$F$2:$F$4998,ARQUIVOS_RECEBIDOS!$E$2:$E$4998=LD_01[[#This Row],[DOCUMENTO]])))</f>
        <v>R01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8" spans="1:12" ht="43.2" x14ac:dyDescent="0.3">
      <c r="A498" s="6" t="s">
        <v>3355</v>
      </c>
      <c r="B498" s="6" t="str">
        <f>VLOOKUP(LD_01[[#This Row],[DOCUMENTO]],_xlfn.SORTBY(ARQUIVOS_RECEBIDOS!$E$2:$F$4998,ARQUIVOS_RECEBIDOS!$F$2:$F$4998,-1),2,)</f>
        <v>R01</v>
      </c>
      <c r="C498" s="6" t="s">
        <v>4321</v>
      </c>
      <c r="D498" s="8" t="s">
        <v>4331</v>
      </c>
      <c r="E498" s="8" t="s">
        <v>4146</v>
      </c>
      <c r="F498" s="6" t="s">
        <v>4152</v>
      </c>
      <c r="G498" s="49" t="s">
        <v>5490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498" s="6" t="str" cm="1">
        <f t="array" ref="I498">_xlfn.TEXTJOIN(", ",TRUE,_xlfn.UNIQUE(_xlfn._xlws.FILTER(ARQUIVOS_RECEBIDOS!$F$2:$F$4998,ARQUIVOS_RECEBIDOS!$E$2:$E$4998=LD_01[[#This Row],[DOCUMENTO]])))</f>
        <v>R01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499" spans="1:12" ht="43.2" x14ac:dyDescent="0.3">
      <c r="A499" s="6" t="s">
        <v>3356</v>
      </c>
      <c r="B499" s="6" t="str">
        <f>VLOOKUP(LD_01[[#This Row],[DOCUMENTO]],_xlfn.SORTBY(ARQUIVOS_RECEBIDOS!$E$2:$F$4998,ARQUIVOS_RECEBIDOS!$F$2:$F$4998,-1),2,)</f>
        <v>R01</v>
      </c>
      <c r="C499" s="6" t="s">
        <v>4321</v>
      </c>
      <c r="D499" s="8" t="s">
        <v>4332</v>
      </c>
      <c r="E499" s="8" t="s">
        <v>4146</v>
      </c>
      <c r="F499" s="6" t="s">
        <v>4152</v>
      </c>
      <c r="G499" s="49" t="s">
        <v>5490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499" s="6" t="str" cm="1">
        <f t="array" ref="I499">_xlfn.TEXTJOIN(", ",TRUE,_xlfn.UNIQUE(_xlfn._xlws.FILTER(ARQUIVOS_RECEBIDOS!$F$2:$F$4998,ARQUIVOS_RECEBIDOS!$E$2:$E$4998=LD_01[[#This Row],[DOCUMENTO]])))</f>
        <v>R01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4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0" spans="1:12" ht="43.2" x14ac:dyDescent="0.3">
      <c r="A500" s="6" t="s">
        <v>3357</v>
      </c>
      <c r="B500" s="6" t="str">
        <f>VLOOKUP(LD_01[[#This Row],[DOCUMENTO]],_xlfn.SORTBY(ARQUIVOS_RECEBIDOS!$E$2:$F$4998,ARQUIVOS_RECEBIDOS!$F$2:$F$4998,-1),2,)</f>
        <v>R01</v>
      </c>
      <c r="C500" s="6" t="s">
        <v>4321</v>
      </c>
      <c r="D500" s="8" t="s">
        <v>4123</v>
      </c>
      <c r="E500" s="8" t="s">
        <v>4146</v>
      </c>
      <c r="F500" s="6" t="s">
        <v>4152</v>
      </c>
      <c r="G500" s="49" t="s">
        <v>5490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00" s="6" t="str" cm="1">
        <f t="array" ref="I500">_xlfn.TEXTJOIN(", ",TRUE,_xlfn.UNIQUE(_xlfn._xlws.FILTER(ARQUIVOS_RECEBIDOS!$F$2:$F$4998,ARQUIVOS_RECEBIDOS!$E$2:$E$4998=LD_01[[#This Row],[DOCUMENTO]])))</f>
        <v>R01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1" spans="1:12" ht="28.8" x14ac:dyDescent="0.3">
      <c r="A501" s="6" t="s">
        <v>3358</v>
      </c>
      <c r="B501" s="6" t="str">
        <f>VLOOKUP(LD_01[[#This Row],[DOCUMENTO]],_xlfn.SORTBY(ARQUIVOS_RECEBIDOS!$E$2:$F$4998,ARQUIVOS_RECEBIDOS!$F$2:$F$4998,-1),2,)</f>
        <v>R00</v>
      </c>
      <c r="C501" s="6" t="s">
        <v>4321</v>
      </c>
      <c r="D501" s="8" t="s">
        <v>4253</v>
      </c>
      <c r="E501" s="8" t="s">
        <v>4146</v>
      </c>
      <c r="F501" s="6" t="s">
        <v>4152</v>
      </c>
      <c r="G501" s="49" t="s">
        <v>5490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01" s="6" t="str" cm="1">
        <f t="array" ref="I501">_xlfn.TEXTJOIN(", ",TRUE,_xlfn.UNIQUE(_xlfn._xlws.FILTER(ARQUIVOS_RECEBIDOS!$F$2:$F$4998,ARQUIVOS_RECEBIDOS!$E$2:$E$4998=LD_01[[#This Row],[DOCUMENTO]])))</f>
        <v>R00</v>
      </c>
      <c r="J501" s="13" cm="1">
        <f t="array" ref="J501">_xlfn.UNIQUE(_xlfn._xlws.FILTER(ARQUIVOS[DATA RECEBIMENTO],(ARQUIVOS[DOCUMENTO]=LD_01[[#This Row],[DOCUMENTO]])*(ARQUIVOS[REVISÃO]=LD_01[[#This Row],[REVISÃO]])))</f>
        <v>45838</v>
      </c>
      <c r="K5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2" spans="1:12" ht="43.2" x14ac:dyDescent="0.3">
      <c r="A502" s="6" t="s">
        <v>3359</v>
      </c>
      <c r="B502" s="6" t="str">
        <f>VLOOKUP(LD_01[[#This Row],[DOCUMENTO]],_xlfn.SORTBY(ARQUIVOS_RECEBIDOS!$E$2:$F$4998,ARQUIVOS_RECEBIDOS!$F$2:$F$4998,-1),2,)</f>
        <v>R03</v>
      </c>
      <c r="C502" s="6" t="s">
        <v>4321</v>
      </c>
      <c r="D502" s="8" t="s">
        <v>4254</v>
      </c>
      <c r="E502" s="8" t="s">
        <v>4146</v>
      </c>
      <c r="F502" s="6" t="s">
        <v>4152</v>
      </c>
      <c r="G502" s="49" t="s">
        <v>5490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02" s="6" t="str" cm="1">
        <f t="array" ref="I502">_xlfn.TEXTJOIN(", ",TRUE,_xlfn.UNIQUE(_xlfn._xlws.FILTER(ARQUIVOS_RECEBIDOS!$F$2:$F$4998,ARQUIVOS_RECEBIDOS!$E$2:$E$4998=LD_01[[#This Row],[DOCUMENTO]])))</f>
        <v>R02, R03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3" spans="1:12" ht="28.8" x14ac:dyDescent="0.3">
      <c r="A503" s="6" t="s">
        <v>3360</v>
      </c>
      <c r="B503" s="6" t="str">
        <f>VLOOKUP(LD_01[[#This Row],[DOCUMENTO]],_xlfn.SORTBY(ARQUIVOS_RECEBIDOS!$E$2:$F$4998,ARQUIVOS_RECEBIDOS!$F$2:$F$4998,-1),2,)</f>
        <v>R01</v>
      </c>
      <c r="C503" s="6" t="s">
        <v>4321</v>
      </c>
      <c r="D503" s="8" t="s">
        <v>4255</v>
      </c>
      <c r="E503" s="8" t="s">
        <v>4146</v>
      </c>
      <c r="F503" s="6" t="s">
        <v>4152</v>
      </c>
      <c r="G503" s="49" t="s">
        <v>5490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03" s="6" t="str" cm="1">
        <f t="array" ref="I503">_xlfn.TEXTJOIN(", ",TRUE,_xlfn.UNIQUE(_xlfn._xlws.FILTER(ARQUIVOS_RECEBIDOS!$F$2:$F$4998,ARQUIVOS_RECEBIDOS!$E$2:$E$4998=LD_01[[#This Row],[DOCUMENTO]])))</f>
        <v>R00, R01</v>
      </c>
      <c r="J503" s="13" cm="1">
        <f t="array" ref="J503">_xlfn.UNIQUE(_xlfn._xlws.FILTER(ARQUIVOS[DATA RECEBIMENTO],(ARQUIVOS[DOCUMENTO]=LD_01[[#This Row],[DOCUMENTO]])*(ARQUIVOS[REVISÃO]=LD_01[[#This Row],[REVISÃO]])))</f>
        <v>45895</v>
      </c>
      <c r="K5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4" spans="1:12" ht="43.2" x14ac:dyDescent="0.3">
      <c r="A504" s="6" t="s">
        <v>3361</v>
      </c>
      <c r="B504" s="6" t="str">
        <f>VLOOKUP(LD_01[[#This Row],[DOCUMENTO]],_xlfn.SORTBY(ARQUIVOS_RECEBIDOS!$E$2:$F$4998,ARQUIVOS_RECEBIDOS!$F$2:$F$4998,-1),2,)</f>
        <v>R00</v>
      </c>
      <c r="C504" s="6" t="s">
        <v>4321</v>
      </c>
      <c r="D504" s="8" t="s">
        <v>4256</v>
      </c>
      <c r="E504" s="8" t="s">
        <v>4146</v>
      </c>
      <c r="F504" s="6" t="s">
        <v>4152</v>
      </c>
      <c r="G504" s="49" t="s">
        <v>5490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04" s="6" t="str" cm="1">
        <f t="array" ref="I504">_xlfn.TEXTJOIN(", ",TRUE,_xlfn.UNIQUE(_xlfn._xlws.FILTER(ARQUIVOS_RECEBIDOS!$F$2:$F$4998,ARQUIVOS_RECEBIDOS!$E$2:$E$4998=LD_01[[#This Row],[DOCUMENTO]])))</f>
        <v>R00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5" spans="1:12" ht="43.2" x14ac:dyDescent="0.3">
      <c r="A505" s="6" t="s">
        <v>3362</v>
      </c>
      <c r="B505" s="6" t="str">
        <f>VLOOKUP(LD_01[[#This Row],[DOCUMENTO]],_xlfn.SORTBY(ARQUIVOS_RECEBIDOS!$E$2:$F$4998,ARQUIVOS_RECEBIDOS!$F$2:$F$4998,-1),2,)</f>
        <v>R00</v>
      </c>
      <c r="C505" s="6" t="s">
        <v>4321</v>
      </c>
      <c r="D505" s="8" t="s">
        <v>4257</v>
      </c>
      <c r="E505" s="8" t="s">
        <v>4146</v>
      </c>
      <c r="F505" s="6" t="s">
        <v>4152</v>
      </c>
      <c r="G505" s="49" t="s">
        <v>5490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05" s="6" t="str" cm="1">
        <f t="array" ref="I505">_xlfn.TEXTJOIN(", ",TRUE,_xlfn.UNIQUE(_xlfn._xlws.FILTER(ARQUIVOS_RECEBIDOS!$F$2:$F$4998,ARQUIVOS_RECEBIDOS!$E$2:$E$4998=LD_01[[#This Row],[DOCUMENTO]])))</f>
        <v>R00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6" spans="1:12" ht="28.8" x14ac:dyDescent="0.3">
      <c r="A506" s="6" t="s">
        <v>3363</v>
      </c>
      <c r="B506" s="6" t="str">
        <f>VLOOKUP(LD_01[[#This Row],[DOCUMENTO]],_xlfn.SORTBY(ARQUIVOS_RECEBIDOS!$E$2:$F$4998,ARQUIVOS_RECEBIDOS!$F$2:$F$4998,-1),2,)</f>
        <v>R09</v>
      </c>
      <c r="C506" s="6" t="s">
        <v>4321</v>
      </c>
      <c r="D506" s="8" t="s">
        <v>4085</v>
      </c>
      <c r="E506" s="8" t="s">
        <v>4146</v>
      </c>
      <c r="F506" s="6" t="s">
        <v>4152</v>
      </c>
      <c r="G506" s="49" t="s">
        <v>5490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506" s="6" t="str" cm="1">
        <f t="array" ref="I506">_xlfn.TEXTJOIN(", ",TRUE,_xlfn.UNIQUE(_xlfn._xlws.FILTER(ARQUIVOS_RECEBIDOS!$F$2:$F$4998,ARQUIVOS_RECEBIDOS!$E$2:$E$4998=LD_01[[#This Row],[DOCUMENTO]])))</f>
        <v>R08, R09</v>
      </c>
      <c r="J506" s="13" cm="1">
        <f t="array" ref="J506">_xlfn.UNIQUE(_xlfn._xlws.FILTER(ARQUIVOS[DATA RECEBIMENTO],(ARQUIVOS[DOCUMENTO]=LD_01[[#This Row],[DOCUMENTO]])*(ARQUIVOS[REVISÃO]=LD_01[[#This Row],[REVISÃO]])))</f>
        <v>46001</v>
      </c>
      <c r="K5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7" spans="1:12" ht="28.8" x14ac:dyDescent="0.3">
      <c r="A507" s="6" t="s">
        <v>3364</v>
      </c>
      <c r="B507" s="6" t="str">
        <f>VLOOKUP(LD_01[[#This Row],[DOCUMENTO]],_xlfn.SORTBY(ARQUIVOS_RECEBIDOS!$E$2:$F$4998,ARQUIVOS_RECEBIDOS!$F$2:$F$4998,-1),2,)</f>
        <v>R02</v>
      </c>
      <c r="C507" s="6" t="s">
        <v>4321</v>
      </c>
      <c r="D507" s="8" t="s">
        <v>4086</v>
      </c>
      <c r="E507" s="8" t="s">
        <v>4146</v>
      </c>
      <c r="F507" s="6" t="s">
        <v>4152</v>
      </c>
      <c r="G507" s="49" t="s">
        <v>5490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507" s="6" t="str" cm="1">
        <f t="array" ref="I507">_xlfn.TEXTJOIN(", ",TRUE,_xlfn.UNIQUE(_xlfn._xlws.FILTER(ARQUIVOS_RECEBIDOS!$F$2:$F$4998,ARQUIVOS_RECEBIDOS!$E$2:$E$4998=LD_01[[#This Row],[DOCUMENTO]])))</f>
        <v>R02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01\MSV-163MS-535-545\10.DR</v>
      </c>
      <c r="L5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ATERPA\0.TABLET\A373_Projetos_Ano01\MSV-163MS-535-545\10.DR</v>
      </c>
    </row>
    <row r="508" spans="1:12" x14ac:dyDescent="0.3">
      <c r="A508" s="6" t="s">
        <v>3467</v>
      </c>
      <c r="B508" s="6" t="str">
        <f>VLOOKUP(LD_01[[#This Row],[DOCUMENTO]],_xlfn.SORTBY(ARQUIVOS_RECEBIDOS!$E$2:$F$4998,ARQUIVOS_RECEBIDOS!$F$2:$F$4998,-1),2,)</f>
        <v>R02</v>
      </c>
      <c r="C508" s="6" t="s">
        <v>4321</v>
      </c>
      <c r="D508" s="8" t="s">
        <v>4196</v>
      </c>
      <c r="E508" s="8" t="s">
        <v>4343</v>
      </c>
      <c r="F508" s="6" t="s">
        <v>4163</v>
      </c>
      <c r="G508" s="49" t="s">
        <v>5490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508" s="6" t="str" cm="1">
        <f t="array" ref="I508">_xlfn.TEXTJOIN(", ",TRUE,_xlfn.UNIQUE(_xlfn._xlws.FILTER(ARQUIVOS_RECEBIDOS!$F$2:$F$4998,ARQUIVOS_RECEBIDOS!$E$2:$E$4998=LD_01[[#This Row],[DOCUMENTO]])))</f>
        <v>R02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09" spans="1:12" x14ac:dyDescent="0.3">
      <c r="A509" s="6" t="s">
        <v>3468</v>
      </c>
      <c r="B509" s="6" t="str">
        <f>VLOOKUP(LD_01[[#This Row],[DOCUMENTO]],_xlfn.SORTBY(ARQUIVOS_RECEBIDOS!$E$2:$F$4998,ARQUIVOS_RECEBIDOS!$F$2:$F$4998,-1),2,)</f>
        <v>R02</v>
      </c>
      <c r="C509" s="6" t="s">
        <v>4321</v>
      </c>
      <c r="D509" s="8" t="s">
        <v>4196</v>
      </c>
      <c r="E509" s="8" t="s">
        <v>4343</v>
      </c>
      <c r="F509" s="6" t="s">
        <v>4163</v>
      </c>
      <c r="G509" s="49" t="s">
        <v>5490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509" s="6" t="str" cm="1">
        <f t="array" ref="I509">_xlfn.TEXTJOIN(", ",TRUE,_xlfn.UNIQUE(_xlfn._xlws.FILTER(ARQUIVOS_RECEBIDOS!$F$2:$F$4998,ARQUIVOS_RECEBIDOS!$E$2:$E$4998=LD_01[[#This Row],[DOCUMENTO]])))</f>
        <v>R02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0" spans="1:12" x14ac:dyDescent="0.3">
      <c r="A510" s="6" t="s">
        <v>3469</v>
      </c>
      <c r="B510" s="6" t="str">
        <f>VLOOKUP(LD_01[[#This Row],[DOCUMENTO]],_xlfn.SORTBY(ARQUIVOS_RECEBIDOS!$E$2:$F$4998,ARQUIVOS_RECEBIDOS!$F$2:$F$4998,-1),2,)</f>
        <v>R02</v>
      </c>
      <c r="C510" s="6" t="s">
        <v>4321</v>
      </c>
      <c r="D510" s="8" t="s">
        <v>4196</v>
      </c>
      <c r="E510" s="8" t="s">
        <v>4343</v>
      </c>
      <c r="F510" s="6" t="s">
        <v>4163</v>
      </c>
      <c r="G510" s="49" t="s">
        <v>5490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510" s="6" t="str" cm="1">
        <f t="array" ref="I510">_xlfn.TEXTJOIN(", ",TRUE,_xlfn.UNIQUE(_xlfn._xlws.FILTER(ARQUIVOS_RECEBIDOS!$F$2:$F$4998,ARQUIVOS_RECEBIDOS!$E$2:$E$4998=LD_01[[#This Row],[DOCUMENTO]])))</f>
        <v>R02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1" spans="1:12" x14ac:dyDescent="0.3">
      <c r="A511" s="6" t="s">
        <v>3470</v>
      </c>
      <c r="B511" s="6" t="str">
        <f>VLOOKUP(LD_01[[#This Row],[DOCUMENTO]],_xlfn.SORTBY(ARQUIVOS_RECEBIDOS!$E$2:$F$4998,ARQUIVOS_RECEBIDOS!$F$2:$F$4998,-1),2,)</f>
        <v>R02</v>
      </c>
      <c r="C511" s="6" t="s">
        <v>4321</v>
      </c>
      <c r="D511" s="8" t="s">
        <v>4196</v>
      </c>
      <c r="E511" s="8" t="s">
        <v>4343</v>
      </c>
      <c r="F511" s="6" t="s">
        <v>4163</v>
      </c>
      <c r="G511" s="49" t="s">
        <v>5490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511" s="6" t="str" cm="1">
        <f t="array" ref="I511">_xlfn.TEXTJOIN(", ",TRUE,_xlfn.UNIQUE(_xlfn._xlws.FILTER(ARQUIVOS_RECEBIDOS!$F$2:$F$4998,ARQUIVOS_RECEBIDOS!$E$2:$E$4998=LD_01[[#This Row],[DOCUMENTO]])))</f>
        <v>R02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2" spans="1:12" x14ac:dyDescent="0.3">
      <c r="A512" s="6" t="s">
        <v>3471</v>
      </c>
      <c r="B512" s="6" t="str">
        <f>VLOOKUP(LD_01[[#This Row],[DOCUMENTO]],_xlfn.SORTBY(ARQUIVOS_RECEBIDOS!$E$2:$F$4998,ARQUIVOS_RECEBIDOS!$F$2:$F$4998,-1),2,)</f>
        <v>R02</v>
      </c>
      <c r="C512" s="6" t="s">
        <v>4321</v>
      </c>
      <c r="D512" s="8" t="s">
        <v>4196</v>
      </c>
      <c r="E512" s="8" t="s">
        <v>4343</v>
      </c>
      <c r="F512" s="6" t="s">
        <v>4163</v>
      </c>
      <c r="G512" s="49" t="s">
        <v>5490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512" s="6" t="str" cm="1">
        <f t="array" ref="I512">_xlfn.TEXTJOIN(", ",TRUE,_xlfn.UNIQUE(_xlfn._xlws.FILTER(ARQUIVOS_RECEBIDOS!$F$2:$F$4998,ARQUIVOS_RECEBIDOS!$E$2:$E$4998=LD_01[[#This Row],[DOCUMENTO]])))</f>
        <v>R02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3" spans="1:12" x14ac:dyDescent="0.3">
      <c r="A513" s="6" t="s">
        <v>3472</v>
      </c>
      <c r="B513" s="6" t="str">
        <f>VLOOKUP(LD_01[[#This Row],[DOCUMENTO]],_xlfn.SORTBY(ARQUIVOS_RECEBIDOS!$E$2:$F$4998,ARQUIVOS_RECEBIDOS!$F$2:$F$4998,-1),2,)</f>
        <v>R02</v>
      </c>
      <c r="C513" s="6" t="s">
        <v>4321</v>
      </c>
      <c r="D513" s="8" t="s">
        <v>4196</v>
      </c>
      <c r="E513" s="8" t="s">
        <v>4343</v>
      </c>
      <c r="F513" s="6" t="s">
        <v>4163</v>
      </c>
      <c r="G513" s="49" t="s">
        <v>5490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513" s="6" t="str" cm="1">
        <f t="array" ref="I513">_xlfn.TEXTJOIN(", ",TRUE,_xlfn.UNIQUE(_xlfn._xlws.FILTER(ARQUIVOS_RECEBIDOS!$F$2:$F$4998,ARQUIVOS_RECEBIDOS!$E$2:$E$4998=LD_01[[#This Row],[DOCUMENTO]])))</f>
        <v>R02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4" spans="1:12" x14ac:dyDescent="0.3">
      <c r="A514" s="6" t="s">
        <v>3473</v>
      </c>
      <c r="B514" s="6" t="str">
        <f>VLOOKUP(LD_01[[#This Row],[DOCUMENTO]],_xlfn.SORTBY(ARQUIVOS_RECEBIDOS!$E$2:$F$4998,ARQUIVOS_RECEBIDOS!$F$2:$F$4998,-1),2,)</f>
        <v>R02</v>
      </c>
      <c r="C514" s="6" t="s">
        <v>4321</v>
      </c>
      <c r="D514" s="8" t="s">
        <v>4196</v>
      </c>
      <c r="E514" s="8" t="s">
        <v>4343</v>
      </c>
      <c r="F514" s="6" t="s">
        <v>4163</v>
      </c>
      <c r="G514" s="49" t="s">
        <v>5490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514" s="6" t="str" cm="1">
        <f t="array" ref="I514">_xlfn.TEXTJOIN(", ",TRUE,_xlfn.UNIQUE(_xlfn._xlws.FILTER(ARQUIVOS_RECEBIDOS!$F$2:$F$4998,ARQUIVOS_RECEBIDOS!$E$2:$E$4998=LD_01[[#This Row],[DOCUMENTO]])))</f>
        <v>R02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5" spans="1:12" x14ac:dyDescent="0.3">
      <c r="A515" s="6" t="s">
        <v>3474</v>
      </c>
      <c r="B515" s="6" t="str">
        <f>VLOOKUP(LD_01[[#This Row],[DOCUMENTO]],_xlfn.SORTBY(ARQUIVOS_RECEBIDOS!$E$2:$F$4998,ARQUIVOS_RECEBIDOS!$F$2:$F$4998,-1),2,)</f>
        <v>R02</v>
      </c>
      <c r="C515" s="6" t="s">
        <v>4321</v>
      </c>
      <c r="D515" s="8" t="s">
        <v>4196</v>
      </c>
      <c r="E515" s="8" t="s">
        <v>4343</v>
      </c>
      <c r="F515" s="6" t="s">
        <v>4163</v>
      </c>
      <c r="G515" s="49" t="s">
        <v>5490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515" s="6" t="str" cm="1">
        <f t="array" ref="I515">_xlfn.TEXTJOIN(", ",TRUE,_xlfn.UNIQUE(_xlfn._xlws.FILTER(ARQUIVOS_RECEBIDOS!$F$2:$F$4998,ARQUIVOS_RECEBIDOS!$E$2:$E$4998=LD_01[[#This Row],[DOCUMENTO]])))</f>
        <v>R02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6" spans="1:12" x14ac:dyDescent="0.3">
      <c r="A516" s="6" t="s">
        <v>3475</v>
      </c>
      <c r="B516" s="6" t="str">
        <f>VLOOKUP(LD_01[[#This Row],[DOCUMENTO]],_xlfn.SORTBY(ARQUIVOS_RECEBIDOS!$E$2:$F$4998,ARQUIVOS_RECEBIDOS!$F$2:$F$4998,-1),2,)</f>
        <v>R03</v>
      </c>
      <c r="C516" s="6" t="s">
        <v>4321</v>
      </c>
      <c r="D516" s="8" t="s">
        <v>4196</v>
      </c>
      <c r="E516" s="8" t="s">
        <v>4343</v>
      </c>
      <c r="F516" s="6" t="s">
        <v>4163</v>
      </c>
      <c r="G516" s="49" t="s">
        <v>5490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516" s="6" t="str" cm="1">
        <f t="array" ref="I516">_xlfn.TEXTJOIN(", ",TRUE,_xlfn.UNIQUE(_xlfn._xlws.FILTER(ARQUIVOS_RECEBIDOS!$F$2:$F$4998,ARQUIVOS_RECEBIDOS!$E$2:$E$4998=LD_01[[#This Row],[DOCUMENTO]])))</f>
        <v>R03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7" spans="1:12" x14ac:dyDescent="0.3">
      <c r="A517" s="6" t="s">
        <v>3476</v>
      </c>
      <c r="B517" s="6" t="str">
        <f>VLOOKUP(LD_01[[#This Row],[DOCUMENTO]],_xlfn.SORTBY(ARQUIVOS_RECEBIDOS!$E$2:$F$4998,ARQUIVOS_RECEBIDOS!$F$2:$F$4998,-1),2,)</f>
        <v>R02</v>
      </c>
      <c r="C517" s="6" t="s">
        <v>4321</v>
      </c>
      <c r="D517" s="8" t="s">
        <v>4196</v>
      </c>
      <c r="E517" s="8" t="s">
        <v>4343</v>
      </c>
      <c r="F517" s="6" t="s">
        <v>4163</v>
      </c>
      <c r="G517" s="49" t="s">
        <v>5490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517" s="6" t="str" cm="1">
        <f t="array" ref="I517">_xlfn.TEXTJOIN(", ",TRUE,_xlfn.UNIQUE(_xlfn._xlws.FILTER(ARQUIVOS_RECEBIDOS!$F$2:$F$4998,ARQUIVOS_RECEBIDOS!$E$2:$E$4998=LD_01[[#This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8" spans="1:12" x14ac:dyDescent="0.3">
      <c r="A518" s="6" t="s">
        <v>3477</v>
      </c>
      <c r="B518" s="6" t="str">
        <f>VLOOKUP(LD_01[[#This Row],[DOCUMENTO]],_xlfn.SORTBY(ARQUIVOS_RECEBIDOS!$E$2:$F$4998,ARQUIVOS_RECEBIDOS!$F$2:$F$4998,-1),2,)</f>
        <v>R01</v>
      </c>
      <c r="C518" s="6" t="s">
        <v>4321</v>
      </c>
      <c r="D518" s="8" t="s">
        <v>4197</v>
      </c>
      <c r="E518" s="8" t="s">
        <v>4343</v>
      </c>
      <c r="F518" s="6" t="s">
        <v>4163</v>
      </c>
      <c r="G518" s="49" t="s">
        <v>5490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518" s="6" t="str" cm="1">
        <f t="array" ref="I518">_xlfn.TEXTJOIN(", ",TRUE,_xlfn.UNIQUE(_xlfn._xlws.FILTER(ARQUIVOS_RECEBIDOS!$F$2:$F$4998,ARQUIVOS_RECEBIDOS!$E$2:$E$4998=LD_01[[#This Row],[DOCUMENTO]])))</f>
        <v>R00, R01</v>
      </c>
      <c r="J518" s="13" cm="1">
        <f t="array" ref="J518">_xlfn.UNIQUE(_xlfn._xlws.FILTER(ARQUIVOS[DATA RECEBIMENTO],(ARQUIVOS[DOCUMENTO]=LD_01[[#This Row],[DOCUMENTO]])*(ARQUIVOS[REVISÃO]=LD_01[[#This Row],[REVISÃO]])))</f>
        <v>45946</v>
      </c>
      <c r="K5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01\MSV-163MS-535-545\11.DS</v>
      </c>
      <c r="L5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ATERPA\0.TABLET\A373_Projetos_Ano01\MSV-163MS-535-545\11.DS</v>
      </c>
    </row>
    <row r="519" spans="1:12" x14ac:dyDescent="0.3">
      <c r="A519" s="6" t="s">
        <v>3479</v>
      </c>
      <c r="B519" s="6" t="str">
        <f>VLOOKUP(LD_01[[#This Row],[DOCUMENTO]],_xlfn.SORTBY(ARQUIVOS_RECEBIDOS!$E$2:$F$4998,ARQUIVOS_RECEBIDOS!$F$2:$F$4998,-1),2,)</f>
        <v>R02</v>
      </c>
      <c r="C519" s="6" t="s">
        <v>4321</v>
      </c>
      <c r="D519" s="8" t="s">
        <v>4098</v>
      </c>
      <c r="E519" s="8" t="s">
        <v>4148</v>
      </c>
      <c r="F519" s="6" t="s">
        <v>4157</v>
      </c>
      <c r="G519" s="49" t="s">
        <v>5490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519" s="6" t="str" cm="1">
        <f t="array" ref="I519">_xlfn.TEXTJOIN(", ",TRUE,_xlfn.UNIQUE(_xlfn._xlws.FILTER(ARQUIVOS_RECEBIDOS!$F$2:$F$4998,ARQUIVOS_RECEBIDOS!$E$2:$E$4998=LD_01[[#This Row],[DOCUMENTO]])))</f>
        <v>R02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0" spans="1:12" x14ac:dyDescent="0.3">
      <c r="A520" s="6" t="s">
        <v>3480</v>
      </c>
      <c r="B520" s="6" t="str">
        <f>VLOOKUP(LD_01[[#This Row],[DOCUMENTO]],_xlfn.SORTBY(ARQUIVOS_RECEBIDOS!$E$2:$F$4998,ARQUIVOS_RECEBIDOS!$F$2:$F$4998,-1),2,)</f>
        <v>R02</v>
      </c>
      <c r="C520" s="6" t="s">
        <v>4321</v>
      </c>
      <c r="D520" s="8" t="s">
        <v>4098</v>
      </c>
      <c r="E520" s="8" t="s">
        <v>4148</v>
      </c>
      <c r="F520" s="6" t="s">
        <v>4157</v>
      </c>
      <c r="G520" s="49" t="s">
        <v>5490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520" s="6" t="str" cm="1">
        <f t="array" ref="I520">_xlfn.TEXTJOIN(", ",TRUE,_xlfn.UNIQUE(_xlfn._xlws.FILTER(ARQUIVOS_RECEBIDOS!$F$2:$F$4998,ARQUIVOS_RECEBIDOS!$E$2:$E$4998=LD_01[[#This Row],[DOCUMENTO]])))</f>
        <v>R02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1" spans="1:12" x14ac:dyDescent="0.3">
      <c r="A521" s="6" t="s">
        <v>3481</v>
      </c>
      <c r="B521" s="6" t="str">
        <f>VLOOKUP(LD_01[[#This Row],[DOCUMENTO]],_xlfn.SORTBY(ARQUIVOS_RECEBIDOS!$E$2:$F$4998,ARQUIVOS_RECEBIDOS!$F$2:$F$4998,-1),2,)</f>
        <v>R01</v>
      </c>
      <c r="C521" s="6" t="s">
        <v>4321</v>
      </c>
      <c r="D521" s="8" t="s">
        <v>4129</v>
      </c>
      <c r="E521" s="8" t="s">
        <v>4148</v>
      </c>
      <c r="F521" s="6" t="s">
        <v>4157</v>
      </c>
      <c r="G521" s="49" t="s">
        <v>5490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521" s="6" t="str" cm="1">
        <f t="array" ref="I521">_xlfn.TEXTJOIN(", ",TRUE,_xlfn.UNIQUE(_xlfn._xlws.FILTER(ARQUIVOS_RECEBIDOS!$F$2:$F$4998,ARQUIVOS_RECEBIDOS!$E$2:$E$4998=LD_01[[#This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2" spans="1:12" x14ac:dyDescent="0.3">
      <c r="A522" s="6" t="s">
        <v>3482</v>
      </c>
      <c r="B522" s="6" t="str">
        <f>VLOOKUP(LD_01[[#This Row],[DOCUMENTO]],_xlfn.SORTBY(ARQUIVOS_RECEBIDOS!$E$2:$F$4998,ARQUIVOS_RECEBIDOS!$F$2:$F$4998,-1),2,)</f>
        <v>R01</v>
      </c>
      <c r="C522" s="6" t="s">
        <v>4321</v>
      </c>
      <c r="D522" s="8" t="s">
        <v>4129</v>
      </c>
      <c r="E522" s="8" t="s">
        <v>4148</v>
      </c>
      <c r="F522" s="6" t="s">
        <v>4157</v>
      </c>
      <c r="G522" s="49" t="s">
        <v>5490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522" s="6" t="str" cm="1">
        <f t="array" ref="I522">_xlfn.TEXTJOIN(", ",TRUE,_xlfn.UNIQUE(_xlfn._xlws.FILTER(ARQUIVOS_RECEBIDOS!$F$2:$F$4998,ARQUIVOS_RECEBIDOS!$E$2:$E$4998=LD_01[[#This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3" spans="1:12" x14ac:dyDescent="0.3">
      <c r="A523" s="6" t="s">
        <v>3483</v>
      </c>
      <c r="B523" s="6" t="str">
        <f>VLOOKUP(LD_01[[#This Row],[DOCUMENTO]],_xlfn.SORTBY(ARQUIVOS_RECEBIDOS!$E$2:$F$4998,ARQUIVOS_RECEBIDOS!$F$2:$F$4998,-1),2,)</f>
        <v>R01</v>
      </c>
      <c r="C523" s="6" t="s">
        <v>4321</v>
      </c>
      <c r="D523" s="8" t="s">
        <v>4093</v>
      </c>
      <c r="E523" s="8" t="s">
        <v>4148</v>
      </c>
      <c r="F523" s="6" t="s">
        <v>4157</v>
      </c>
      <c r="G523" s="49" t="s">
        <v>5490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523" s="6" t="str" cm="1">
        <f t="array" ref="I523">_xlfn.TEXTJOIN(", ",TRUE,_xlfn.UNIQUE(_xlfn._xlws.FILTER(ARQUIVOS_RECEBIDOS!$F$2:$F$4998,ARQUIVOS_RECEBIDOS!$E$2:$E$4998=LD_01[[#This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4" spans="1:12" x14ac:dyDescent="0.3">
      <c r="A524" s="6" t="s">
        <v>3484</v>
      </c>
      <c r="B524" s="6" t="str">
        <f>VLOOKUP(LD_01[[#This Row],[DOCUMENTO]],_xlfn.SORTBY(ARQUIVOS_RECEBIDOS!$E$2:$F$4998,ARQUIVOS_RECEBIDOS!$F$2:$F$4998,-1),2,)</f>
        <v>R01</v>
      </c>
      <c r="C524" s="6" t="s">
        <v>4321</v>
      </c>
      <c r="D524" s="8" t="s">
        <v>4098</v>
      </c>
      <c r="E524" s="8" t="s">
        <v>4148</v>
      </c>
      <c r="F524" s="6" t="s">
        <v>4157</v>
      </c>
      <c r="G524" s="49" t="s">
        <v>5490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524" s="6" t="str" cm="1">
        <f t="array" ref="I524">_xlfn.TEXTJOIN(", ",TRUE,_xlfn.UNIQUE(_xlfn._xlws.FILTER(ARQUIVOS_RECEBIDOS!$F$2:$F$4998,ARQUIVOS_RECEBIDOS!$E$2:$E$4998=LD_01[[#This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5" spans="1:12" x14ac:dyDescent="0.3">
      <c r="A525" s="6" t="s">
        <v>3485</v>
      </c>
      <c r="B525" s="6" t="str">
        <f>VLOOKUP(LD_01[[#This Row],[DOCUMENTO]],_xlfn.SORTBY(ARQUIVOS_RECEBIDOS!$E$2:$F$4998,ARQUIVOS_RECEBIDOS!$F$2:$F$4998,-1),2,)</f>
        <v>R01</v>
      </c>
      <c r="C525" s="6" t="s">
        <v>4321</v>
      </c>
      <c r="D525" s="8" t="s">
        <v>4098</v>
      </c>
      <c r="E525" s="8" t="s">
        <v>4148</v>
      </c>
      <c r="F525" s="6" t="s">
        <v>4157</v>
      </c>
      <c r="G525" s="49" t="s">
        <v>5490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525" s="6" t="str" cm="1">
        <f t="array" ref="I525">_xlfn.TEXTJOIN(", ",TRUE,_xlfn.UNIQUE(_xlfn._xlws.FILTER(ARQUIVOS_RECEBIDOS!$F$2:$F$4998,ARQUIVOS_RECEBIDOS!$E$2:$E$4998=LD_01[[#This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6" spans="1:12" x14ac:dyDescent="0.3">
      <c r="A526" s="6" t="s">
        <v>3486</v>
      </c>
      <c r="B526" s="6" t="str">
        <f>VLOOKUP(LD_01[[#This Row],[DOCUMENTO]],_xlfn.SORTBY(ARQUIVOS_RECEBIDOS!$E$2:$F$4998,ARQUIVOS_RECEBIDOS!$F$2:$F$4998,-1),2,)</f>
        <v>R01</v>
      </c>
      <c r="C526" s="6" t="s">
        <v>4321</v>
      </c>
      <c r="D526" s="8" t="s">
        <v>4098</v>
      </c>
      <c r="E526" s="8" t="s">
        <v>4148</v>
      </c>
      <c r="F526" s="6" t="s">
        <v>4157</v>
      </c>
      <c r="G526" s="49" t="s">
        <v>5490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526" s="6" t="str" cm="1">
        <f t="array" ref="I526">_xlfn.TEXTJOIN(", ",TRUE,_xlfn.UNIQUE(_xlfn._xlws.FILTER(ARQUIVOS_RECEBIDOS!$F$2:$F$4998,ARQUIVOS_RECEBIDOS!$E$2:$E$4998=LD_01[[#This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7" spans="1:12" x14ac:dyDescent="0.3">
      <c r="A527" s="6" t="s">
        <v>3487</v>
      </c>
      <c r="B527" s="6" t="str">
        <f>VLOOKUP(LD_01[[#This Row],[DOCUMENTO]],_xlfn.SORTBY(ARQUIVOS_RECEBIDOS!$E$2:$F$4998,ARQUIVOS_RECEBIDOS!$F$2:$F$4998,-1),2,)</f>
        <v>R02</v>
      </c>
      <c r="C527" s="6" t="s">
        <v>4321</v>
      </c>
      <c r="D527" s="8" t="s">
        <v>4098</v>
      </c>
      <c r="E527" s="8" t="s">
        <v>4148</v>
      </c>
      <c r="F527" s="6" t="s">
        <v>4157</v>
      </c>
      <c r="G527" s="49" t="s">
        <v>5490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527" s="6" t="str" cm="1">
        <f t="array" ref="I527">_xlfn.TEXTJOIN(", ",TRUE,_xlfn.UNIQUE(_xlfn._xlws.FILTER(ARQUIVOS_RECEBIDOS!$F$2:$F$4998,ARQUIVOS_RECEBIDOS!$E$2:$E$4998=LD_01[[#This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8" spans="1:12" x14ac:dyDescent="0.3">
      <c r="A528" s="6" t="s">
        <v>3488</v>
      </c>
      <c r="B528" s="6" t="str">
        <f>VLOOKUP(LD_01[[#This Row],[DOCUMENTO]],_xlfn.SORTBY(ARQUIVOS_RECEBIDOS!$E$2:$F$4998,ARQUIVOS_RECEBIDOS!$F$2:$F$4998,-1),2,)</f>
        <v>R02</v>
      </c>
      <c r="C528" s="6" t="s">
        <v>4321</v>
      </c>
      <c r="D528" s="8" t="s">
        <v>4098</v>
      </c>
      <c r="E528" s="8" t="s">
        <v>4148</v>
      </c>
      <c r="F528" s="6" t="s">
        <v>4157</v>
      </c>
      <c r="G528" s="49" t="s">
        <v>5490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528" s="6" t="str" cm="1">
        <f t="array" ref="I528">_xlfn.TEXTJOIN(", ",TRUE,_xlfn.UNIQUE(_xlfn._xlws.FILTER(ARQUIVOS_RECEBIDOS!$F$2:$F$4998,ARQUIVOS_RECEBIDOS!$E$2:$E$4998=LD_01[[#This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29" spans="1:12" x14ac:dyDescent="0.3">
      <c r="A529" s="6" t="s">
        <v>3489</v>
      </c>
      <c r="B529" s="6" t="str">
        <f>VLOOKUP(LD_01[[#This Row],[DOCUMENTO]],_xlfn.SORTBY(ARQUIVOS_RECEBIDOS!$E$2:$F$4998,ARQUIVOS_RECEBIDOS!$F$2:$F$4998,-1),2,)</f>
        <v>R01</v>
      </c>
      <c r="C529" s="6" t="s">
        <v>4321</v>
      </c>
      <c r="D529" s="8" t="s">
        <v>4129</v>
      </c>
      <c r="E529" s="8" t="s">
        <v>4148</v>
      </c>
      <c r="F529" s="6" t="s">
        <v>4157</v>
      </c>
      <c r="G529" s="49" t="s">
        <v>5490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529" s="6" t="str" cm="1">
        <f t="array" ref="I529">_xlfn.TEXTJOIN(", ",TRUE,_xlfn.UNIQUE(_xlfn._xlws.FILTER(ARQUIVOS_RECEBIDOS!$F$2:$F$4998,ARQUIVOS_RECEBIDOS!$E$2:$E$4998=LD_01[[#This Row],[DOCUMENTO]])))</f>
        <v>R01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0" spans="1:12" x14ac:dyDescent="0.3">
      <c r="A530" s="6" t="s">
        <v>3490</v>
      </c>
      <c r="B530" s="6" t="str">
        <f>VLOOKUP(LD_01[[#This Row],[DOCUMENTO]],_xlfn.SORTBY(ARQUIVOS_RECEBIDOS!$E$2:$F$4998,ARQUIVOS_RECEBIDOS!$F$2:$F$4998,-1),2,)</f>
        <v>R01</v>
      </c>
      <c r="C530" s="6" t="s">
        <v>4321</v>
      </c>
      <c r="D530" s="8" t="s">
        <v>4129</v>
      </c>
      <c r="E530" s="8" t="s">
        <v>4148</v>
      </c>
      <c r="F530" s="6" t="s">
        <v>4157</v>
      </c>
      <c r="G530" s="49" t="s">
        <v>5490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530" s="6" t="str" cm="1">
        <f t="array" ref="I530">_xlfn.TEXTJOIN(", ",TRUE,_xlfn.UNIQUE(_xlfn._xlws.FILTER(ARQUIVOS_RECEBIDOS!$F$2:$F$4998,ARQUIVOS_RECEBIDOS!$E$2:$E$4998=LD_01[[#This Row],[DOCUMENTO]])))</f>
        <v>R01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1" spans="1:12" x14ac:dyDescent="0.3">
      <c r="A531" s="6" t="s">
        <v>3491</v>
      </c>
      <c r="B531" s="6" t="str">
        <f>VLOOKUP(LD_01[[#This Row],[DOCUMENTO]],_xlfn.SORTBY(ARQUIVOS_RECEBIDOS!$E$2:$F$4998,ARQUIVOS_RECEBIDOS!$F$2:$F$4998,-1),2,)</f>
        <v>R01</v>
      </c>
      <c r="C531" s="6" t="s">
        <v>4321</v>
      </c>
      <c r="D531" s="8" t="s">
        <v>4129</v>
      </c>
      <c r="E531" s="8" t="s">
        <v>4148</v>
      </c>
      <c r="F531" s="6" t="s">
        <v>4157</v>
      </c>
      <c r="G531" s="49" t="s">
        <v>5490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531" s="6" t="str" cm="1">
        <f t="array" ref="I531">_xlfn.TEXTJOIN(", ",TRUE,_xlfn.UNIQUE(_xlfn._xlws.FILTER(ARQUIVOS_RECEBIDOS!$F$2:$F$4998,ARQUIVOS_RECEBIDOS!$E$2:$E$4998=LD_01[[#This Row],[DOCUMENTO]])))</f>
        <v>R01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2" spans="1:12" x14ac:dyDescent="0.3">
      <c r="A532" s="6" t="s">
        <v>3492</v>
      </c>
      <c r="B532" s="6" t="str">
        <f>VLOOKUP(LD_01[[#This Row],[DOCUMENTO]],_xlfn.SORTBY(ARQUIVOS_RECEBIDOS!$E$2:$F$4998,ARQUIVOS_RECEBIDOS!$F$2:$F$4998,-1),2,)</f>
        <v>R01</v>
      </c>
      <c r="C532" s="6" t="s">
        <v>4321</v>
      </c>
      <c r="D532" s="8" t="s">
        <v>4130</v>
      </c>
      <c r="E532" s="8" t="s">
        <v>4148</v>
      </c>
      <c r="F532" s="6" t="s">
        <v>4157</v>
      </c>
      <c r="G532" s="49" t="s">
        <v>5490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532" s="6" t="str" cm="1">
        <f t="array" ref="I532">_xlfn.TEXTJOIN(", ",TRUE,_xlfn.UNIQUE(_xlfn._xlws.FILTER(ARQUIVOS_RECEBIDOS!$F$2:$F$4998,ARQUIVOS_RECEBIDOS!$E$2:$E$4998=LD_01[[#This Row],[DOCUMENTO]])))</f>
        <v>R01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3" spans="1:12" x14ac:dyDescent="0.3">
      <c r="A533" s="6" t="s">
        <v>3493</v>
      </c>
      <c r="B533" s="6" t="str">
        <f>VLOOKUP(LD_01[[#This Row],[DOCUMENTO]],_xlfn.SORTBY(ARQUIVOS_RECEBIDOS!$E$2:$F$4998,ARQUIVOS_RECEBIDOS!$F$2:$F$4998,-1),2,)</f>
        <v>R01</v>
      </c>
      <c r="C533" s="6" t="s">
        <v>4321</v>
      </c>
      <c r="D533" s="8" t="s">
        <v>4130</v>
      </c>
      <c r="E533" s="8" t="s">
        <v>4148</v>
      </c>
      <c r="F533" s="6" t="s">
        <v>4157</v>
      </c>
      <c r="G533" s="49" t="s">
        <v>5490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533" s="6" t="str" cm="1">
        <f t="array" ref="I533">_xlfn.TEXTJOIN(", ",TRUE,_xlfn.UNIQUE(_xlfn._xlws.FILTER(ARQUIVOS_RECEBIDOS!$F$2:$F$4998,ARQUIVOS_RECEBIDOS!$E$2:$E$4998=LD_01[[#This Row],[DOCUMENTO]])))</f>
        <v>R01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4" spans="1:12" x14ac:dyDescent="0.3">
      <c r="A534" s="6" t="s">
        <v>3494</v>
      </c>
      <c r="B534" s="6" t="str">
        <f>VLOOKUP(LD_01[[#This Row],[DOCUMENTO]],_xlfn.SORTBY(ARQUIVOS_RECEBIDOS!$E$2:$F$4998,ARQUIVOS_RECEBIDOS!$F$2:$F$4998,-1),2,)</f>
        <v>R01</v>
      </c>
      <c r="C534" s="6" t="s">
        <v>4321</v>
      </c>
      <c r="D534" s="8" t="s">
        <v>4130</v>
      </c>
      <c r="E534" s="8" t="s">
        <v>4148</v>
      </c>
      <c r="F534" s="6" t="s">
        <v>4157</v>
      </c>
      <c r="G534" s="49" t="s">
        <v>5490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534" s="6" t="str" cm="1">
        <f t="array" ref="I534">_xlfn.TEXTJOIN(", ",TRUE,_xlfn.UNIQUE(_xlfn._xlws.FILTER(ARQUIVOS_RECEBIDOS!$F$2:$F$4998,ARQUIVOS_RECEBIDOS!$E$2:$E$4998=LD_01[[#This Row],[DOCUMENTO]])))</f>
        <v>R01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5" spans="1:12" x14ac:dyDescent="0.3">
      <c r="A535" s="6" t="s">
        <v>3495</v>
      </c>
      <c r="B535" s="6" t="str">
        <f>VLOOKUP(LD_01[[#This Row],[DOCUMENTO]],_xlfn.SORTBY(ARQUIVOS_RECEBIDOS!$E$2:$F$4998,ARQUIVOS_RECEBIDOS!$F$2:$F$4998,-1),2,)</f>
        <v>R01</v>
      </c>
      <c r="C535" s="6" t="s">
        <v>4321</v>
      </c>
      <c r="D535" s="8" t="s">
        <v>4130</v>
      </c>
      <c r="E535" s="8" t="s">
        <v>4148</v>
      </c>
      <c r="F535" s="6" t="s">
        <v>4157</v>
      </c>
      <c r="G535" s="49" t="s">
        <v>5490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535" s="6" t="str" cm="1">
        <f t="array" ref="I535">_xlfn.TEXTJOIN(", ",TRUE,_xlfn.UNIQUE(_xlfn._xlws.FILTER(ARQUIVOS_RECEBIDOS!$F$2:$F$4998,ARQUIVOS_RECEBIDOS!$E$2:$E$4998=LD_01[[#This Row],[DOCUMENTO]])))</f>
        <v>R01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6" spans="1:12" x14ac:dyDescent="0.3">
      <c r="A536" s="6" t="s">
        <v>3496</v>
      </c>
      <c r="B536" s="6" t="str">
        <f>VLOOKUP(LD_01[[#This Row],[DOCUMENTO]],_xlfn.SORTBY(ARQUIVOS_RECEBIDOS!$E$2:$F$4998,ARQUIVOS_RECEBIDOS!$F$2:$F$4998,-1),2,)</f>
        <v>R01</v>
      </c>
      <c r="C536" s="6" t="s">
        <v>4321</v>
      </c>
      <c r="D536" s="8" t="s">
        <v>4130</v>
      </c>
      <c r="E536" s="8" t="s">
        <v>4148</v>
      </c>
      <c r="F536" s="6" t="s">
        <v>4157</v>
      </c>
      <c r="G536" s="49" t="s">
        <v>5490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536" s="6" t="str" cm="1">
        <f t="array" ref="I536">_xlfn.TEXTJOIN(", ",TRUE,_xlfn.UNIQUE(_xlfn._xlws.FILTER(ARQUIVOS_RECEBIDOS!$F$2:$F$4998,ARQUIVOS_RECEBIDOS!$E$2:$E$4998=LD_01[[#This Row],[DOCUMENTO]])))</f>
        <v>R01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7" spans="1:12" x14ac:dyDescent="0.3">
      <c r="A537" s="6" t="s">
        <v>3497</v>
      </c>
      <c r="B537" s="6" t="str">
        <f>VLOOKUP(LD_01[[#This Row],[DOCUMENTO]],_xlfn.SORTBY(ARQUIVOS_RECEBIDOS!$E$2:$F$4998,ARQUIVOS_RECEBIDOS!$F$2:$F$4998,-1),2,)</f>
        <v>R01</v>
      </c>
      <c r="C537" s="6" t="s">
        <v>4321</v>
      </c>
      <c r="D537" s="8" t="s">
        <v>4130</v>
      </c>
      <c r="E537" s="8" t="s">
        <v>4148</v>
      </c>
      <c r="F537" s="6" t="s">
        <v>4157</v>
      </c>
      <c r="G537" s="49" t="s">
        <v>5490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537" s="6" t="str" cm="1">
        <f t="array" ref="I537">_xlfn.TEXTJOIN(", ",TRUE,_xlfn.UNIQUE(_xlfn._xlws.FILTER(ARQUIVOS_RECEBIDOS!$F$2:$F$4998,ARQUIVOS_RECEBIDOS!$E$2:$E$4998=LD_01[[#This Row],[DOCUMENTO]])))</f>
        <v>R01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8" spans="1:12" x14ac:dyDescent="0.3">
      <c r="A538" s="6" t="s">
        <v>3498</v>
      </c>
      <c r="B538" s="6" t="str">
        <f>VLOOKUP(LD_01[[#This Row],[DOCUMENTO]],_xlfn.SORTBY(ARQUIVOS_RECEBIDOS!$E$2:$F$4998,ARQUIVOS_RECEBIDOS!$F$2:$F$4998,-1),2,)</f>
        <v>R00</v>
      </c>
      <c r="C538" s="6" t="s">
        <v>4321</v>
      </c>
      <c r="D538" s="8" t="s">
        <v>4130</v>
      </c>
      <c r="E538" s="8" t="s">
        <v>4148</v>
      </c>
      <c r="F538" s="6" t="s">
        <v>4157</v>
      </c>
      <c r="G538" s="49" t="s">
        <v>5490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538" s="6" t="str" cm="1">
        <f t="array" ref="I538">_xlfn.TEXTJOIN(", ",TRUE,_xlfn.UNIQUE(_xlfn._xlws.FILTER(ARQUIVOS_RECEBIDOS!$F$2:$F$4998,ARQUIVOS_RECEBIDOS!$E$2:$E$4998=LD_01[[#This Row],[DOCUMENTO]])))</f>
        <v>R00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39" spans="1:12" x14ac:dyDescent="0.3">
      <c r="A539" s="6" t="s">
        <v>3499</v>
      </c>
      <c r="B539" s="6" t="str">
        <f>VLOOKUP(LD_01[[#This Row],[DOCUMENTO]],_xlfn.SORTBY(ARQUIVOS_RECEBIDOS!$E$2:$F$4998,ARQUIVOS_RECEBIDOS!$F$2:$F$4998,-1),2,)</f>
        <v>R01</v>
      </c>
      <c r="C539" s="6" t="s">
        <v>4321</v>
      </c>
      <c r="D539" s="8" t="s">
        <v>4130</v>
      </c>
      <c r="E539" s="8" t="s">
        <v>4148</v>
      </c>
      <c r="F539" s="6" t="s">
        <v>4157</v>
      </c>
      <c r="G539" s="49" t="s">
        <v>5490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539" s="6" t="str" cm="1">
        <f t="array" ref="I539">_xlfn.TEXTJOIN(", ",TRUE,_xlfn.UNIQUE(_xlfn._xlws.FILTER(ARQUIVOS_RECEBIDOS!$F$2:$F$4998,ARQUIVOS_RECEBIDOS!$E$2:$E$4998=LD_01[[#This Row],[DOCUMENTO]])))</f>
        <v>R01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40" spans="1:12" x14ac:dyDescent="0.3">
      <c r="A540" s="6" t="s">
        <v>3500</v>
      </c>
      <c r="B540" s="6" t="str">
        <f>VLOOKUP(LD_01[[#This Row],[DOCUMENTO]],_xlfn.SORTBY(ARQUIVOS_RECEBIDOS!$E$2:$F$4998,ARQUIVOS_RECEBIDOS!$F$2:$F$4998,-1),2,)</f>
        <v>R01</v>
      </c>
      <c r="C540" s="6" t="s">
        <v>4321</v>
      </c>
      <c r="D540" s="8" t="s">
        <v>4130</v>
      </c>
      <c r="E540" s="8" t="s">
        <v>4148</v>
      </c>
      <c r="F540" s="6" t="s">
        <v>4157</v>
      </c>
      <c r="G540" s="49" t="s">
        <v>5490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540" s="6" t="str" cm="1">
        <f t="array" ref="I540">_xlfn.TEXTJOIN(", ",TRUE,_xlfn.UNIQUE(_xlfn._xlws.FILTER(ARQUIVOS_RECEBIDOS!$F$2:$F$4998,ARQUIVOS_RECEBIDOS!$E$2:$E$4998=LD_01[[#This Row],[DOCUMENTO]])))</f>
        <v>R01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41" spans="1:12" x14ac:dyDescent="0.3">
      <c r="A541" s="6" t="s">
        <v>3501</v>
      </c>
      <c r="B541" s="6" t="str">
        <f>VLOOKUP(LD_01[[#This Row],[DOCUMENTO]],_xlfn.SORTBY(ARQUIVOS_RECEBIDOS!$E$2:$F$4998,ARQUIVOS_RECEBIDOS!$F$2:$F$4998,-1),2,)</f>
        <v>R01</v>
      </c>
      <c r="C541" s="6" t="s">
        <v>4321</v>
      </c>
      <c r="D541" s="8" t="s">
        <v>4130</v>
      </c>
      <c r="E541" s="8" t="s">
        <v>4148</v>
      </c>
      <c r="F541" s="6" t="s">
        <v>4157</v>
      </c>
      <c r="G541" s="49" t="s">
        <v>5490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541" s="6" t="str" cm="1">
        <f t="array" ref="I541">_xlfn.TEXTJOIN(", ",TRUE,_xlfn.UNIQUE(_xlfn._xlws.FILTER(ARQUIVOS_RECEBIDOS!$F$2:$F$4998,ARQUIVOS_RECEBIDOS!$E$2:$E$4998=LD_01[[#This Row],[DOCUMENTO]])))</f>
        <v>R01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42" spans="1:12" x14ac:dyDescent="0.3">
      <c r="A542" s="6" t="s">
        <v>3502</v>
      </c>
      <c r="B542" s="6" t="str">
        <f>VLOOKUP(LD_01[[#This Row],[DOCUMENTO]],_xlfn.SORTBY(ARQUIVOS_RECEBIDOS!$E$2:$F$4998,ARQUIVOS_RECEBIDOS!$F$2:$F$4998,-1),2,)</f>
        <v>R02</v>
      </c>
      <c r="C542" s="6" t="s">
        <v>4321</v>
      </c>
      <c r="D542" s="8" t="s">
        <v>4093</v>
      </c>
      <c r="E542" s="8" t="s">
        <v>4148</v>
      </c>
      <c r="F542" s="6" t="s">
        <v>4157</v>
      </c>
      <c r="G542" s="49" t="s">
        <v>5490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542" s="6" t="str" cm="1">
        <f t="array" ref="I542">_xlfn.TEXTJOIN(", ",TRUE,_xlfn.UNIQUE(_xlfn._xlws.FILTER(ARQUIVOS_RECEBIDOS!$F$2:$F$4998,ARQUIVOS_RECEBIDOS!$E$2:$E$4998=LD_01[[#This Row],[DOCUMENTO]])))</f>
        <v>R02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43" spans="1:12" ht="28.8" x14ac:dyDescent="0.3">
      <c r="A543" s="6" t="s">
        <v>3503</v>
      </c>
      <c r="B543" s="6" t="str">
        <f>VLOOKUP(LD_01[[#This Row],[DOCUMENTO]],_xlfn.SORTBY(ARQUIVOS_RECEBIDOS!$E$2:$F$4998,ARQUIVOS_RECEBIDOS!$F$2:$F$4998,-1),2,)</f>
        <v>R00</v>
      </c>
      <c r="C543" s="6" t="s">
        <v>4321</v>
      </c>
      <c r="D543" s="8" t="s">
        <v>4171</v>
      </c>
      <c r="E543" s="8" t="s">
        <v>4148</v>
      </c>
      <c r="F543" s="6" t="s">
        <v>4157</v>
      </c>
      <c r="G543" s="49" t="s">
        <v>5490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543" s="6" t="str" cm="1">
        <f t="array" ref="I543">_xlfn.TEXTJOIN(", ",TRUE,_xlfn.UNIQUE(_xlfn._xlws.FILTER(ARQUIVOS_RECEBIDOS!$F$2:$F$4998,ARQUIVOS_RECEBIDOS!$E$2:$E$4998=LD_01[[#This Row],[DOCUMENTO]])))</f>
        <v>R00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01\MSV-163MS-535-545\12.DV</v>
      </c>
      <c r="L5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ATERPA\0.TABLET\A373_Projetos_Ano01\MSV-163MS-535-545\12.DV</v>
      </c>
    </row>
    <row r="544" spans="1:12" ht="43.2" x14ac:dyDescent="0.3">
      <c r="A544" s="6" t="s">
        <v>3409</v>
      </c>
      <c r="B544" s="6" t="str">
        <f>VLOOKUP(LD_01[[#This Row],[DOCUMENTO]],_xlfn.SORTBY(ARQUIVOS_RECEBIDOS!$E$2:$F$4998,ARQUIVOS_RECEBIDOS!$F$2:$F$4998,-1),2,)</f>
        <v>R01</v>
      </c>
      <c r="C544" s="6" t="s">
        <v>4321</v>
      </c>
      <c r="D544" s="8" t="s">
        <v>4201</v>
      </c>
      <c r="E544" s="8" t="s">
        <v>4342</v>
      </c>
      <c r="F544" s="6" t="s">
        <v>4162</v>
      </c>
      <c r="G544" s="49" t="s">
        <v>5490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544" s="6" t="str" cm="1">
        <f t="array" ref="I544">_xlfn.TEXTJOIN(", ",TRUE,_xlfn.UNIQUE(_xlfn._xlws.FILTER(ARQUIVOS_RECEBIDOS!$F$2:$F$4998,ARQUIVOS_RECEBIDOS!$E$2:$E$4998=LD_01[[#This Row],[DOCUMENTO]])))</f>
        <v>R01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45" spans="1:12" ht="43.2" x14ac:dyDescent="0.3">
      <c r="A545" s="6" t="s">
        <v>3410</v>
      </c>
      <c r="B545" s="6" t="str">
        <f>VLOOKUP(LD_01[[#This Row],[DOCUMENTO]],_xlfn.SORTBY(ARQUIVOS_RECEBIDOS!$E$2:$F$4998,ARQUIVOS_RECEBIDOS!$F$2:$F$4998,-1),2,)</f>
        <v>R03</v>
      </c>
      <c r="C545" s="6" t="s">
        <v>4321</v>
      </c>
      <c r="D545" s="8" t="s">
        <v>4202</v>
      </c>
      <c r="E545" s="8" t="s">
        <v>4342</v>
      </c>
      <c r="F545" s="6" t="s">
        <v>4162</v>
      </c>
      <c r="G545" s="49" t="s">
        <v>5490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545" s="6" t="str" cm="1">
        <f t="array" ref="I545">_xlfn.TEXTJOIN(", ",TRUE,_xlfn.UNIQUE(_xlfn._xlws.FILTER(ARQUIVOS_RECEBIDOS!$F$2:$F$4998,ARQUIVOS_RECEBIDOS!$E$2:$E$4998=LD_01[[#This Row],[DOCUMENTO]])))</f>
        <v>R02, R03</v>
      </c>
      <c r="J545" s="13" cm="1">
        <f t="array" ref="J545">_xlfn.UNIQUE(_xlfn._xlws.FILTER(ARQUIVOS[DATA RECEBIMENTO],(ARQUIVOS[DOCUMENTO]=LD_01[[#This Row],[DOCUMENTO]])*(ARQUIVOS[REVISÃO]=LD_01[[#This Row],[REVISÃO]])))</f>
        <v>45895</v>
      </c>
      <c r="K5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46" spans="1:12" ht="43.2" x14ac:dyDescent="0.3">
      <c r="A546" s="6" t="s">
        <v>3411</v>
      </c>
      <c r="B546" s="6" t="str">
        <f>VLOOKUP(LD_01[[#This Row],[DOCUMENTO]],_xlfn.SORTBY(ARQUIVOS_RECEBIDOS!$E$2:$F$4998,ARQUIVOS_RECEBIDOS!$F$2:$F$4998,-1),2,)</f>
        <v>R05</v>
      </c>
      <c r="C546" s="6" t="s">
        <v>4321</v>
      </c>
      <c r="D546" s="8" t="s">
        <v>4203</v>
      </c>
      <c r="E546" s="8" t="s">
        <v>4342</v>
      </c>
      <c r="F546" s="6" t="s">
        <v>4162</v>
      </c>
      <c r="G546" s="49" t="s">
        <v>5490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546" s="6" t="str" cm="1">
        <f t="array" ref="I546">_xlfn.TEXTJOIN(", ",TRUE,_xlfn.UNIQUE(_xlfn._xlws.FILTER(ARQUIVOS_RECEBIDOS!$F$2:$F$4998,ARQUIVOS_RECEBIDOS!$E$2:$E$4998=LD_01[[#This Row],[DOCUMENTO]])))</f>
        <v>R05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47" spans="1:12" ht="43.2" x14ac:dyDescent="0.3">
      <c r="A547" s="6" t="s">
        <v>3412</v>
      </c>
      <c r="B547" s="6" t="str">
        <f>VLOOKUP(LD_01[[#This Row],[DOCUMENTO]],_xlfn.SORTBY(ARQUIVOS_RECEBIDOS!$E$2:$F$4998,ARQUIVOS_RECEBIDOS!$F$2:$F$4998,-1),2,)</f>
        <v>R05</v>
      </c>
      <c r="C547" s="6" t="s">
        <v>4321</v>
      </c>
      <c r="D547" s="8" t="s">
        <v>4203</v>
      </c>
      <c r="E547" s="8" t="s">
        <v>4342</v>
      </c>
      <c r="F547" s="6" t="s">
        <v>4162</v>
      </c>
      <c r="G547" s="49" t="s">
        <v>5490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547" s="6" t="str" cm="1">
        <f t="array" ref="I547">_xlfn.TEXTJOIN(", ",TRUE,_xlfn.UNIQUE(_xlfn._xlws.FILTER(ARQUIVOS_RECEBIDOS!$F$2:$F$4998,ARQUIVOS_RECEBIDOS!$E$2:$E$4998=LD_01[[#This Row],[DOCUMENTO]])))</f>
        <v>R05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48" spans="1:12" ht="43.2" x14ac:dyDescent="0.3">
      <c r="A548" s="6" t="s">
        <v>3413</v>
      </c>
      <c r="B548" s="6" t="str">
        <f>VLOOKUP(LD_01[[#This Row],[DOCUMENTO]],_xlfn.SORTBY(ARQUIVOS_RECEBIDOS!$E$2:$F$4998,ARQUIVOS_RECEBIDOS!$F$2:$F$4998,-1),2,)</f>
        <v>R02</v>
      </c>
      <c r="C548" s="6" t="s">
        <v>4321</v>
      </c>
      <c r="D548" s="8" t="s">
        <v>4204</v>
      </c>
      <c r="E548" s="8" t="s">
        <v>4342</v>
      </c>
      <c r="F548" s="6" t="s">
        <v>4162</v>
      </c>
      <c r="G548" s="49" t="s">
        <v>5490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548" s="6" t="str" cm="1">
        <f t="array" ref="I548">_xlfn.TEXTJOIN(", ",TRUE,_xlfn.UNIQUE(_xlfn._xlws.FILTER(ARQUIVOS_RECEBIDOS!$F$2:$F$4998,ARQUIVOS_RECEBIDOS!$E$2:$E$4998=LD_01[[#This Row],[DOCUMENTO]])))</f>
        <v>R02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49" spans="1:12" ht="43.2" x14ac:dyDescent="0.3">
      <c r="A549" s="6" t="s">
        <v>3414</v>
      </c>
      <c r="B549" s="6" t="str">
        <f>VLOOKUP(LD_01[[#This Row],[DOCUMENTO]],_xlfn.SORTBY(ARQUIVOS_RECEBIDOS!$E$2:$F$4998,ARQUIVOS_RECEBIDOS!$F$2:$F$4998,-1),2,)</f>
        <v>R03</v>
      </c>
      <c r="C549" s="6" t="s">
        <v>4321</v>
      </c>
      <c r="D549" s="8" t="s">
        <v>4205</v>
      </c>
      <c r="E549" s="8" t="s">
        <v>4342</v>
      </c>
      <c r="F549" s="6" t="s">
        <v>4162</v>
      </c>
      <c r="G549" s="49" t="s">
        <v>5490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549" s="6" t="str" cm="1">
        <f t="array" ref="I549">_xlfn.TEXTJOIN(", ",TRUE,_xlfn.UNIQUE(_xlfn._xlws.FILTER(ARQUIVOS_RECEBIDOS!$F$2:$F$4998,ARQUIVOS_RECEBIDOS!$E$2:$E$4998=LD_01[[#This Row],[DOCUMENTO]])))</f>
        <v>R02, R03</v>
      </c>
      <c r="J549" s="13" cm="1">
        <f t="array" ref="J549">_xlfn.UNIQUE(_xlfn._xlws.FILTER(ARQUIVOS[DATA RECEBIMENTO],(ARQUIVOS[DOCUMENTO]=LD_01[[#This Row],[DOCUMENTO]])*(ARQUIVOS[REVISÃO]=LD_01[[#This Row],[REVISÃO]])))</f>
        <v>45895</v>
      </c>
      <c r="K5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0" spans="1:12" ht="43.2" x14ac:dyDescent="0.3">
      <c r="A550" s="6" t="s">
        <v>3415</v>
      </c>
      <c r="B550" s="6" t="str">
        <f>VLOOKUP(LD_01[[#This Row],[DOCUMENTO]],_xlfn.SORTBY(ARQUIVOS_RECEBIDOS!$E$2:$F$4998,ARQUIVOS_RECEBIDOS!$F$2:$F$4998,-1),2,)</f>
        <v>R05</v>
      </c>
      <c r="C550" s="6" t="s">
        <v>4321</v>
      </c>
      <c r="D550" s="8" t="s">
        <v>4206</v>
      </c>
      <c r="E550" s="8" t="s">
        <v>4342</v>
      </c>
      <c r="F550" s="6" t="s">
        <v>4162</v>
      </c>
      <c r="G550" s="49" t="s">
        <v>5490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550" s="6" t="str" cm="1">
        <f t="array" ref="I550">_xlfn.TEXTJOIN(", ",TRUE,_xlfn.UNIQUE(_xlfn._xlws.FILTER(ARQUIVOS_RECEBIDOS!$F$2:$F$4998,ARQUIVOS_RECEBIDOS!$E$2:$E$4998=LD_01[[#This Row],[DOCUMENTO]])))</f>
        <v>R04, R05</v>
      </c>
      <c r="J550" s="13" cm="1">
        <f t="array" ref="J550">_xlfn.UNIQUE(_xlfn._xlws.FILTER(ARQUIVOS[DATA RECEBIMENTO],(ARQUIVOS[DOCUMENTO]=LD_01[[#This Row],[DOCUMENTO]])*(ARQUIVOS[REVISÃO]=LD_01[[#This Row],[REVISÃO]])))</f>
        <v>45895</v>
      </c>
      <c r="K5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1" spans="1:12" ht="43.2" x14ac:dyDescent="0.3">
      <c r="A551" s="6" t="s">
        <v>3416</v>
      </c>
      <c r="B551" s="6" t="str">
        <f>VLOOKUP(LD_01[[#This Row],[DOCUMENTO]],_xlfn.SORTBY(ARQUIVOS_RECEBIDOS!$E$2:$F$4998,ARQUIVOS_RECEBIDOS!$F$2:$F$4998,-1),2,)</f>
        <v>R03</v>
      </c>
      <c r="C551" s="6" t="s">
        <v>4321</v>
      </c>
      <c r="D551" s="8" t="s">
        <v>4191</v>
      </c>
      <c r="E551" s="8" t="s">
        <v>4342</v>
      </c>
      <c r="F551" s="6" t="s">
        <v>4162</v>
      </c>
      <c r="G551" s="49" t="s">
        <v>5490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551" s="6" t="str" cm="1">
        <f t="array" ref="I551">_xlfn.TEXTJOIN(", ",TRUE,_xlfn.UNIQUE(_xlfn._xlws.FILTER(ARQUIVOS_RECEBIDOS!$F$2:$F$4998,ARQUIVOS_RECEBIDOS!$E$2:$E$4998=LD_01[[#This Row],[DOCUMENTO]])))</f>
        <v>R02, R03</v>
      </c>
      <c r="J551" s="13" cm="1">
        <f t="array" ref="J551">_xlfn.UNIQUE(_xlfn._xlws.FILTER(ARQUIVOS[DATA RECEBIMENTO],(ARQUIVOS[DOCUMENTO]=LD_01[[#This Row],[DOCUMENTO]])*(ARQUIVOS[REVISÃO]=LD_01[[#This Row],[REVISÃO]])))</f>
        <v>45895</v>
      </c>
      <c r="K5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2" spans="1:12" ht="43.2" x14ac:dyDescent="0.3">
      <c r="A552" s="6" t="s">
        <v>3417</v>
      </c>
      <c r="B552" s="6" t="str">
        <f>VLOOKUP(LD_01[[#This Row],[DOCUMENTO]],_xlfn.SORTBY(ARQUIVOS_RECEBIDOS!$E$2:$F$4998,ARQUIVOS_RECEBIDOS!$F$2:$F$4998,-1),2,)</f>
        <v>R05</v>
      </c>
      <c r="C552" s="6" t="s">
        <v>4321</v>
      </c>
      <c r="D552" s="8" t="s">
        <v>4192</v>
      </c>
      <c r="E552" s="8" t="s">
        <v>4342</v>
      </c>
      <c r="F552" s="6" t="s">
        <v>4162</v>
      </c>
      <c r="G552" s="49" t="s">
        <v>5490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552" s="6" t="str" cm="1">
        <f t="array" ref="I552">_xlfn.TEXTJOIN(", ",TRUE,_xlfn.UNIQUE(_xlfn._xlws.FILTER(ARQUIVOS_RECEBIDOS!$F$2:$F$4998,ARQUIVOS_RECEBIDOS!$E$2:$E$4998=LD_01[[#This Row],[DOCUMENTO]])))</f>
        <v>R04, R05</v>
      </c>
      <c r="J552" s="13" cm="1">
        <f t="array" ref="J552">_xlfn.UNIQUE(_xlfn._xlws.FILTER(ARQUIVOS[DATA RECEBIMENTO],(ARQUIVOS[DOCUMENTO]=LD_01[[#This Row],[DOCUMENTO]])*(ARQUIVOS[REVISÃO]=LD_01[[#This Row],[REVISÃO]])))</f>
        <v>45946</v>
      </c>
      <c r="K5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3" spans="1:12" ht="43.2" x14ac:dyDescent="0.3">
      <c r="A553" s="6" t="s">
        <v>3418</v>
      </c>
      <c r="B553" s="6" t="str">
        <f>VLOOKUP(LD_01[[#This Row],[DOCUMENTO]],_xlfn.SORTBY(ARQUIVOS_RECEBIDOS!$E$2:$F$4998,ARQUIVOS_RECEBIDOS!$F$2:$F$4998,-1),2,)</f>
        <v>R03</v>
      </c>
      <c r="C553" s="6" t="s">
        <v>4321</v>
      </c>
      <c r="D553" s="8" t="s">
        <v>4193</v>
      </c>
      <c r="E553" s="8" t="s">
        <v>4342</v>
      </c>
      <c r="F553" s="6" t="s">
        <v>4162</v>
      </c>
      <c r="G553" s="49" t="s">
        <v>5490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553" s="6" t="str" cm="1">
        <f t="array" ref="I553">_xlfn.TEXTJOIN(", ",TRUE,_xlfn.UNIQUE(_xlfn._xlws.FILTER(ARQUIVOS_RECEBIDOS!$F$2:$F$4998,ARQUIVOS_RECEBIDOS!$E$2:$E$4998=LD_01[[#This Row],[DOCUMENTO]])))</f>
        <v>R03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4" spans="1:12" ht="43.2" x14ac:dyDescent="0.3">
      <c r="A554" s="6" t="s">
        <v>3419</v>
      </c>
      <c r="B554" s="6" t="str">
        <f>VLOOKUP(LD_01[[#This Row],[DOCUMENTO]],_xlfn.SORTBY(ARQUIVOS_RECEBIDOS!$E$2:$F$4998,ARQUIVOS_RECEBIDOS!$F$2:$F$4998,-1),2,)</f>
        <v>R04</v>
      </c>
      <c r="C554" s="6" t="s">
        <v>4321</v>
      </c>
      <c r="D554" s="8" t="s">
        <v>4194</v>
      </c>
      <c r="E554" s="8" t="s">
        <v>4342</v>
      </c>
      <c r="F554" s="6" t="s">
        <v>4162</v>
      </c>
      <c r="G554" s="49" t="s">
        <v>5490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554" s="6" t="str" cm="1">
        <f t="array" ref="I554">_xlfn.TEXTJOIN(", ",TRUE,_xlfn.UNIQUE(_xlfn._xlws.FILTER(ARQUIVOS_RECEBIDOS!$F$2:$F$4998,ARQUIVOS_RECEBIDOS!$E$2:$E$4998=LD_01[[#This Row],[DOCUMENTO]])))</f>
        <v>R02, R04</v>
      </c>
      <c r="J554" s="13" cm="1">
        <f t="array" ref="J554">_xlfn.UNIQUE(_xlfn._xlws.FILTER(ARQUIVOS[DATA RECEBIMENTO],(ARQUIVOS[DOCUMENTO]=LD_01[[#This Row],[DOCUMENTO]])*(ARQUIVOS[REVISÃO]=LD_01[[#This Row],[REVISÃO]])))</f>
        <v>45946</v>
      </c>
      <c r="K5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01\MSV-163MS-535-545\14.EL</v>
      </c>
      <c r="L5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ATERPA\0.TABLET\A373_Projetos_Ano01\MSV-163MS-535-545\14.EL</v>
      </c>
    </row>
    <row r="555" spans="1:12" ht="28.8" x14ac:dyDescent="0.3">
      <c r="A555" s="6" t="s">
        <v>3256</v>
      </c>
      <c r="B555" s="6" t="str">
        <f>VLOOKUP(LD_01[[#This Row],[DOCUMENTO]],_xlfn.SORTBY(ARQUIVOS_RECEBIDOS!$E$2:$F$4998,ARQUIVOS_RECEBIDOS!$F$2:$F$4998,-1),2,)</f>
        <v>R05</v>
      </c>
      <c r="C555" s="6" t="s">
        <v>4321</v>
      </c>
      <c r="D555" s="8" t="s">
        <v>4309</v>
      </c>
      <c r="E555" s="8" t="s">
        <v>4145</v>
      </c>
      <c r="F555" s="6" t="s">
        <v>4150</v>
      </c>
      <c r="G555" s="49" t="s">
        <v>5490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555" s="6" t="str" cm="1">
        <f t="array" ref="I555">_xlfn.TEXTJOIN(", ",TRUE,_xlfn.UNIQUE(_xlfn._xlws.FILTER(ARQUIVOS_RECEBIDOS!$F$2:$F$4998,ARQUIVOS_RECEBIDOS!$E$2:$E$4998=LD_01[[#This Row],[DOCUMENTO]])))</f>
        <v>R05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56" spans="1:12" ht="28.8" x14ac:dyDescent="0.3">
      <c r="A556" s="6" t="s">
        <v>3257</v>
      </c>
      <c r="B556" s="6" t="str">
        <f>VLOOKUP(LD_01[[#This Row],[DOCUMENTO]],_xlfn.SORTBY(ARQUIVOS_RECEBIDOS!$E$2:$F$4998,ARQUIVOS_RECEBIDOS!$F$2:$F$4998,-1),2,)</f>
        <v>R05</v>
      </c>
      <c r="C556" s="6" t="s">
        <v>4321</v>
      </c>
      <c r="D556" s="8" t="s">
        <v>4309</v>
      </c>
      <c r="E556" s="8" t="s">
        <v>4145</v>
      </c>
      <c r="F556" s="6" t="s">
        <v>4150</v>
      </c>
      <c r="G556" s="49" t="s">
        <v>5490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556" s="6" t="str" cm="1">
        <f t="array" ref="I556">_xlfn.TEXTJOIN(", ",TRUE,_xlfn.UNIQUE(_xlfn._xlws.FILTER(ARQUIVOS_RECEBIDOS!$F$2:$F$4998,ARQUIVOS_RECEBIDOS!$E$2:$E$4998=LD_01[[#This Row],[DOCUMENTO]])))</f>
        <v>R05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57" spans="1:12" ht="28.8" x14ac:dyDescent="0.3">
      <c r="A557" s="6" t="s">
        <v>3258</v>
      </c>
      <c r="B557" s="6" t="str">
        <f>VLOOKUP(LD_01[[#This Row],[DOCUMENTO]],_xlfn.SORTBY(ARQUIVOS_RECEBIDOS!$E$2:$F$4998,ARQUIVOS_RECEBIDOS!$F$2:$F$4998,-1),2,)</f>
        <v>R06</v>
      </c>
      <c r="C557" s="6" t="s">
        <v>4321</v>
      </c>
      <c r="D557" s="8" t="s">
        <v>4309</v>
      </c>
      <c r="E557" s="8" t="s">
        <v>4145</v>
      </c>
      <c r="F557" s="6" t="s">
        <v>4150</v>
      </c>
      <c r="G557" s="49" t="s">
        <v>5490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557" s="6" t="str" cm="1">
        <f t="array" ref="I557">_xlfn.TEXTJOIN(", ",TRUE,_xlfn.UNIQUE(_xlfn._xlws.FILTER(ARQUIVOS_RECEBIDOS!$F$2:$F$4998,ARQUIVOS_RECEBIDOS!$E$2:$E$4998=LD_01[[#This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58" spans="1:12" ht="28.8" x14ac:dyDescent="0.3">
      <c r="A558" s="6" t="s">
        <v>3259</v>
      </c>
      <c r="B558" s="6" t="str">
        <f>VLOOKUP(LD_01[[#This Row],[DOCUMENTO]],_xlfn.SORTBY(ARQUIVOS_RECEBIDOS!$E$2:$F$4998,ARQUIVOS_RECEBIDOS!$F$2:$F$4998,-1),2,)</f>
        <v>R04</v>
      </c>
      <c r="C558" s="6" t="s">
        <v>4321</v>
      </c>
      <c r="D558" s="8" t="s">
        <v>4309</v>
      </c>
      <c r="E558" s="8" t="s">
        <v>4145</v>
      </c>
      <c r="F558" s="6" t="s">
        <v>4150</v>
      </c>
      <c r="G558" s="49" t="s">
        <v>5490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58" s="6" t="str" cm="1">
        <f t="array" ref="I558">_xlfn.TEXTJOIN(", ",TRUE,_xlfn.UNIQUE(_xlfn._xlws.FILTER(ARQUIVOS_RECEBIDOS!$F$2:$F$4998,ARQUIVOS_RECEBIDOS!$E$2:$E$4998=LD_01[[#This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59" spans="1:12" ht="28.8" x14ac:dyDescent="0.3">
      <c r="A559" s="6" t="s">
        <v>3260</v>
      </c>
      <c r="B559" s="6" t="str">
        <f>VLOOKUP(LD_01[[#This Row],[DOCUMENTO]],_xlfn.SORTBY(ARQUIVOS_RECEBIDOS!$E$2:$F$4998,ARQUIVOS_RECEBIDOS!$F$2:$F$4998,-1),2,)</f>
        <v>R04</v>
      </c>
      <c r="C559" s="6" t="s">
        <v>4321</v>
      </c>
      <c r="D559" s="8" t="s">
        <v>4309</v>
      </c>
      <c r="E559" s="8" t="s">
        <v>4145</v>
      </c>
      <c r="F559" s="6" t="s">
        <v>4150</v>
      </c>
      <c r="G559" s="49" t="s">
        <v>5490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59" s="6" t="str" cm="1">
        <f t="array" ref="I559">_xlfn.TEXTJOIN(", ",TRUE,_xlfn.UNIQUE(_xlfn._xlws.FILTER(ARQUIVOS_RECEBIDOS!$F$2:$F$4998,ARQUIVOS_RECEBIDOS!$E$2:$E$4998=LD_01[[#This Row],[DOCUMENTO]])))</f>
        <v>R03, R04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0" spans="1:12" ht="28.8" x14ac:dyDescent="0.3">
      <c r="A560" s="6" t="s">
        <v>3261</v>
      </c>
      <c r="B560" s="6" t="str">
        <f>VLOOKUP(LD_01[[#This Row],[DOCUMENTO]],_xlfn.SORTBY(ARQUIVOS_RECEBIDOS!$E$2:$F$4998,ARQUIVOS_RECEBIDOS!$F$2:$F$4998,-1),2,)</f>
        <v>R06</v>
      </c>
      <c r="C560" s="6" t="s">
        <v>4321</v>
      </c>
      <c r="D560" s="8" t="s">
        <v>4309</v>
      </c>
      <c r="E560" s="8" t="s">
        <v>4145</v>
      </c>
      <c r="F560" s="6" t="s">
        <v>4150</v>
      </c>
      <c r="G560" s="49" t="s">
        <v>5490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60" s="6" t="str" cm="1">
        <f t="array" ref="I560">_xlfn.TEXTJOIN(", ",TRUE,_xlfn.UNIQUE(_xlfn._xlws.FILTER(ARQUIVOS_RECEBIDOS!$F$2:$F$4998,ARQUIVOS_RECEBIDOS!$E$2:$E$4998=LD_01[[#This Row],[DOCUMENTO]])))</f>
        <v>R05, R06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1" spans="1:12" ht="28.8" x14ac:dyDescent="0.3">
      <c r="A561" s="6" t="s">
        <v>3262</v>
      </c>
      <c r="B561" s="6" t="str">
        <f>VLOOKUP(LD_01[[#This Row],[DOCUMENTO]],_xlfn.SORTBY(ARQUIVOS_RECEBIDOS!$E$2:$F$4998,ARQUIVOS_RECEBIDOS!$F$2:$F$4998,-1),2,)</f>
        <v>R07</v>
      </c>
      <c r="C561" s="6" t="s">
        <v>4321</v>
      </c>
      <c r="D561" s="8" t="s">
        <v>4309</v>
      </c>
      <c r="E561" s="8" t="s">
        <v>4145</v>
      </c>
      <c r="F561" s="6" t="s">
        <v>4150</v>
      </c>
      <c r="G561" s="49" t="s">
        <v>5490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61" s="6" t="str" cm="1">
        <f t="array" ref="I561">_xlfn.TEXTJOIN(", ",TRUE,_xlfn.UNIQUE(_xlfn._xlws.FILTER(ARQUIVOS_RECEBIDOS!$F$2:$F$4998,ARQUIVOS_RECEBIDOS!$E$2:$E$4998=LD_01[[#This Row],[DOCUMENTO]])))</f>
        <v>R06, R07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2" spans="1:12" ht="28.8" x14ac:dyDescent="0.3">
      <c r="A562" s="6" t="s">
        <v>3263</v>
      </c>
      <c r="B562" s="6" t="str">
        <f>VLOOKUP(LD_01[[#This Row],[DOCUMENTO]],_xlfn.SORTBY(ARQUIVOS_RECEBIDOS!$E$2:$F$4998,ARQUIVOS_RECEBIDOS!$F$2:$F$4998,-1),2,)</f>
        <v>R05</v>
      </c>
      <c r="C562" s="6" t="s">
        <v>4321</v>
      </c>
      <c r="D562" s="8" t="s">
        <v>4309</v>
      </c>
      <c r="E562" s="8" t="s">
        <v>4145</v>
      </c>
      <c r="F562" s="6" t="s">
        <v>4150</v>
      </c>
      <c r="G562" s="49" t="s">
        <v>5490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62" s="6" t="str" cm="1">
        <f t="array" ref="I562">_xlfn.TEXTJOIN(", ",TRUE,_xlfn.UNIQUE(_xlfn._xlws.FILTER(ARQUIVOS_RECEBIDOS!$F$2:$F$4998,ARQUIVOS_RECEBIDOS!$E$2:$E$4998=LD_01[[#This Row],[DOCUMENTO]])))</f>
        <v>R05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3" spans="1:12" ht="28.8" x14ac:dyDescent="0.3">
      <c r="A563" s="6" t="s">
        <v>3264</v>
      </c>
      <c r="B563" s="6" t="str">
        <f>VLOOKUP(LD_01[[#This Row],[DOCUMENTO]],_xlfn.SORTBY(ARQUIVOS_RECEBIDOS!$E$2:$F$4998,ARQUIVOS_RECEBIDOS!$F$2:$F$4998,-1),2,)</f>
        <v>R04</v>
      </c>
      <c r="C563" s="6" t="s">
        <v>4321</v>
      </c>
      <c r="D563" s="8" t="s">
        <v>4309</v>
      </c>
      <c r="E563" s="8" t="s">
        <v>4145</v>
      </c>
      <c r="F563" s="6" t="s">
        <v>4150</v>
      </c>
      <c r="G563" s="49" t="s">
        <v>5490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63" s="6" t="str" cm="1">
        <f t="array" ref="I563">_xlfn.TEXTJOIN(", ",TRUE,_xlfn.UNIQUE(_xlfn._xlws.FILTER(ARQUIVOS_RECEBIDOS!$F$2:$F$4998,ARQUIVOS_RECEBIDOS!$E$2:$E$4998=LD_01[[#This Row],[DOCUMENTO]])))</f>
        <v>R04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4" spans="1:12" ht="28.8" x14ac:dyDescent="0.3">
      <c r="A564" s="6" t="s">
        <v>3265</v>
      </c>
      <c r="B564" s="6" t="str">
        <f>VLOOKUP(LD_01[[#This Row],[DOCUMENTO]],_xlfn.SORTBY(ARQUIVOS_RECEBIDOS!$E$2:$F$4998,ARQUIVOS_RECEBIDOS!$F$2:$F$4998,-1),2,)</f>
        <v>R06</v>
      </c>
      <c r="C564" s="6" t="s">
        <v>4321</v>
      </c>
      <c r="D564" s="8" t="s">
        <v>4309</v>
      </c>
      <c r="E564" s="8" t="s">
        <v>4145</v>
      </c>
      <c r="F564" s="6" t="s">
        <v>4150</v>
      </c>
      <c r="G564" s="49" t="s">
        <v>5490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64" s="6" t="str" cm="1">
        <f t="array" ref="I564">_xlfn.TEXTJOIN(", ",TRUE,_xlfn.UNIQUE(_xlfn._xlws.FILTER(ARQUIVOS_RECEBIDOS!$F$2:$F$4998,ARQUIVOS_RECEBIDOS!$E$2:$E$4998=LD_01[[#This Row],[DOCUMENTO]])))</f>
        <v>R06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5" spans="1:12" ht="28.8" x14ac:dyDescent="0.3">
      <c r="A565" s="6" t="s">
        <v>3266</v>
      </c>
      <c r="B565" s="6" t="str">
        <f>VLOOKUP(LD_01[[#This Row],[DOCUMENTO]],_xlfn.SORTBY(ARQUIVOS_RECEBIDOS!$E$2:$F$4998,ARQUIVOS_RECEBIDOS!$F$2:$F$4998,-1),2,)</f>
        <v>R05</v>
      </c>
      <c r="C565" s="6" t="s">
        <v>4321</v>
      </c>
      <c r="D565" s="8" t="s">
        <v>4309</v>
      </c>
      <c r="E565" s="8" t="s">
        <v>4145</v>
      </c>
      <c r="F565" s="6" t="s">
        <v>4150</v>
      </c>
      <c r="G565" s="49" t="s">
        <v>5490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65" s="6" t="str" cm="1">
        <f t="array" ref="I565">_xlfn.TEXTJOIN(", ",TRUE,_xlfn.UNIQUE(_xlfn._xlws.FILTER(ARQUIVOS_RECEBIDOS!$F$2:$F$4998,ARQUIVOS_RECEBIDOS!$E$2:$E$4998=LD_01[[#This Row],[DOCUMENTO]])))</f>
        <v>R05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6" spans="1:12" ht="28.8" x14ac:dyDescent="0.3">
      <c r="A566" s="6" t="s">
        <v>3267</v>
      </c>
      <c r="B566" s="6" t="str">
        <f>VLOOKUP(LD_01[[#This Row],[DOCUMENTO]],_xlfn.SORTBY(ARQUIVOS_RECEBIDOS!$E$2:$F$4998,ARQUIVOS_RECEBIDOS!$F$2:$F$4998,-1),2,)</f>
        <v>R05</v>
      </c>
      <c r="C566" s="6" t="s">
        <v>4321</v>
      </c>
      <c r="D566" s="8" t="s">
        <v>4309</v>
      </c>
      <c r="E566" s="8" t="s">
        <v>4145</v>
      </c>
      <c r="F566" s="6" t="s">
        <v>4150</v>
      </c>
      <c r="G566" s="49" t="s">
        <v>5490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66" s="6" t="str" cm="1">
        <f t="array" ref="I566">_xlfn.TEXTJOIN(", ",TRUE,_xlfn.UNIQUE(_xlfn._xlws.FILTER(ARQUIVOS_RECEBIDOS!$F$2:$F$4998,ARQUIVOS_RECEBIDOS!$E$2:$E$4998=LD_01[[#This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7" spans="1:12" ht="28.8" x14ac:dyDescent="0.3">
      <c r="A567" s="6" t="s">
        <v>3268</v>
      </c>
      <c r="B567" s="6" t="str">
        <f>VLOOKUP(LD_01[[#This Row],[DOCUMENTO]],_xlfn.SORTBY(ARQUIVOS_RECEBIDOS!$E$2:$F$4998,ARQUIVOS_RECEBIDOS!$F$2:$F$4998,-1),2,)</f>
        <v>R03</v>
      </c>
      <c r="C567" s="6" t="s">
        <v>4321</v>
      </c>
      <c r="D567" s="8" t="s">
        <v>4309</v>
      </c>
      <c r="E567" s="8" t="s">
        <v>4145</v>
      </c>
      <c r="F567" s="6" t="s">
        <v>4150</v>
      </c>
      <c r="G567" s="49" t="s">
        <v>5490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67" s="6" t="str" cm="1">
        <f t="array" ref="I567">_xlfn.TEXTJOIN(", ",TRUE,_xlfn.UNIQUE(_xlfn._xlws.FILTER(ARQUIVOS_RECEBIDOS!$F$2:$F$4998,ARQUIVOS_RECEBIDOS!$E$2:$E$4998=LD_01[[#This Row],[DOCUMENTO]])))</f>
        <v>R03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8" spans="1:12" ht="28.8" x14ac:dyDescent="0.3">
      <c r="A568" s="6" t="s">
        <v>3269</v>
      </c>
      <c r="B568" s="6" t="str">
        <f>VLOOKUP(LD_01[[#This Row],[DOCUMENTO]],_xlfn.SORTBY(ARQUIVOS_RECEBIDOS!$E$2:$F$4998,ARQUIVOS_RECEBIDOS!$F$2:$F$4998,-1),2,)</f>
        <v>R06</v>
      </c>
      <c r="C568" s="6" t="s">
        <v>4321</v>
      </c>
      <c r="D568" s="8" t="s">
        <v>4309</v>
      </c>
      <c r="E568" s="8" t="s">
        <v>4145</v>
      </c>
      <c r="F568" s="6" t="s">
        <v>4150</v>
      </c>
      <c r="G568" s="49" t="s">
        <v>5490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68" s="6" t="str" cm="1">
        <f t="array" ref="I568">_xlfn.TEXTJOIN(", ",TRUE,_xlfn.UNIQUE(_xlfn._xlws.FILTER(ARQUIVOS_RECEBIDOS!$F$2:$F$4998,ARQUIVOS_RECEBIDOS!$E$2:$E$4998=LD_01[[#This Row],[DOCUMENTO]])))</f>
        <v>R06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69" spans="1:12" ht="28.8" x14ac:dyDescent="0.3">
      <c r="A569" s="6" t="s">
        <v>3270</v>
      </c>
      <c r="B569" s="6" t="str">
        <f>VLOOKUP(LD_01[[#This Row],[DOCUMENTO]],_xlfn.SORTBY(ARQUIVOS_RECEBIDOS!$E$2:$F$4998,ARQUIVOS_RECEBIDOS!$F$2:$F$4998,-1),2,)</f>
        <v>R04</v>
      </c>
      <c r="C569" s="6" t="s">
        <v>4321</v>
      </c>
      <c r="D569" s="8" t="s">
        <v>4309</v>
      </c>
      <c r="E569" s="8" t="s">
        <v>4145</v>
      </c>
      <c r="F569" s="6" t="s">
        <v>4150</v>
      </c>
      <c r="G569" s="49" t="s">
        <v>5490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69" s="6" t="str" cm="1">
        <f t="array" ref="I569">_xlfn.TEXTJOIN(", ",TRUE,_xlfn.UNIQUE(_xlfn._xlws.FILTER(ARQUIVOS_RECEBIDOS!$F$2:$F$4998,ARQUIVOS_RECEBIDOS!$E$2:$E$4998=LD_01[[#This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0" spans="1:12" ht="28.8" x14ac:dyDescent="0.3">
      <c r="A570" s="6" t="s">
        <v>3271</v>
      </c>
      <c r="B570" s="6" t="str">
        <f>VLOOKUP(LD_01[[#This Row],[DOCUMENTO]],_xlfn.SORTBY(ARQUIVOS_RECEBIDOS!$E$2:$F$4998,ARQUIVOS_RECEBIDOS!$F$2:$F$4998,-1),2,)</f>
        <v>R05</v>
      </c>
      <c r="C570" s="6" t="s">
        <v>4321</v>
      </c>
      <c r="D570" s="8" t="s">
        <v>4309</v>
      </c>
      <c r="E570" s="8" t="s">
        <v>4145</v>
      </c>
      <c r="F570" s="6" t="s">
        <v>4150</v>
      </c>
      <c r="G570" s="49" t="s">
        <v>5490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70" s="6" t="str" cm="1">
        <f t="array" ref="I570">_xlfn.TEXTJOIN(", ",TRUE,_xlfn.UNIQUE(_xlfn._xlws.FILTER(ARQUIVOS_RECEBIDOS!$F$2:$F$4998,ARQUIVOS_RECEBIDOS!$E$2:$E$4998=LD_01[[#This Row],[DOCUMENTO]])))</f>
        <v>R05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1" spans="1:12" ht="28.8" x14ac:dyDescent="0.3">
      <c r="A571" s="6" t="s">
        <v>3272</v>
      </c>
      <c r="B571" s="6" t="str">
        <f>VLOOKUP(LD_01[[#This Row],[DOCUMENTO]],_xlfn.SORTBY(ARQUIVOS_RECEBIDOS!$E$2:$F$4998,ARQUIVOS_RECEBIDOS!$F$2:$F$4998,-1),2,)</f>
        <v>R05</v>
      </c>
      <c r="C571" s="6" t="s">
        <v>4321</v>
      </c>
      <c r="D571" s="8" t="s">
        <v>4309</v>
      </c>
      <c r="E571" s="8" t="s">
        <v>4145</v>
      </c>
      <c r="F571" s="6" t="s">
        <v>4150</v>
      </c>
      <c r="G571" s="49" t="s">
        <v>5490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71" s="6" t="str" cm="1">
        <f t="array" ref="I571">_xlfn.TEXTJOIN(", ",TRUE,_xlfn.UNIQUE(_xlfn._xlws.FILTER(ARQUIVOS_RECEBIDOS!$F$2:$F$4998,ARQUIVOS_RECEBIDOS!$E$2:$E$4998=LD_01[[#This Row],[DOCUMENTO]])))</f>
        <v>R05</v>
      </c>
      <c r="J571" s="13" cm="1">
        <f t="array" ref="J571">_xlfn.UNIQUE(_xlfn._xlws.FILTER(ARQUIVOS[DATA RECEBIMENTO],(ARQUIVOS[DOCUMENTO]=LD_01[[#This Row],[DOCUMENTO]])*(ARQUIVOS[REVISÃO]=LD_01[[#This Row],[REVISÃO]])))</f>
        <v>45838</v>
      </c>
      <c r="K5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2" spans="1:12" ht="28.8" x14ac:dyDescent="0.3">
      <c r="A572" s="6" t="s">
        <v>3273</v>
      </c>
      <c r="B572" s="6" t="str">
        <f>VLOOKUP(LD_01[[#This Row],[DOCUMENTO]],_xlfn.SORTBY(ARQUIVOS_RECEBIDOS!$E$2:$F$4998,ARQUIVOS_RECEBIDOS!$F$2:$F$4998,-1),2,)</f>
        <v>R07</v>
      </c>
      <c r="C572" s="6" t="s">
        <v>4321</v>
      </c>
      <c r="D572" s="8" t="s">
        <v>4309</v>
      </c>
      <c r="E572" s="8" t="s">
        <v>4145</v>
      </c>
      <c r="F572" s="6" t="s">
        <v>4150</v>
      </c>
      <c r="G572" s="49" t="s">
        <v>5490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72" s="6" t="str" cm="1">
        <f t="array" ref="I572">_xlfn.TEXTJOIN(", ",TRUE,_xlfn.UNIQUE(_xlfn._xlws.FILTER(ARQUIVOS_RECEBIDOS!$F$2:$F$4998,ARQUIVOS_RECEBIDOS!$E$2:$E$4998=LD_01[[#This Row],[DOCUMENTO]])))</f>
        <v>R07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3" spans="1:12" ht="28.8" x14ac:dyDescent="0.3">
      <c r="A573" s="6" t="s">
        <v>3274</v>
      </c>
      <c r="B573" s="6" t="str">
        <f>VLOOKUP(LD_01[[#This Row],[DOCUMENTO]],_xlfn.SORTBY(ARQUIVOS_RECEBIDOS!$E$2:$F$4998,ARQUIVOS_RECEBIDOS!$F$2:$F$4998,-1),2,)</f>
        <v>R07</v>
      </c>
      <c r="C573" s="6" t="s">
        <v>4321</v>
      </c>
      <c r="D573" s="8" t="s">
        <v>4309</v>
      </c>
      <c r="E573" s="8" t="s">
        <v>4145</v>
      </c>
      <c r="F573" s="6" t="s">
        <v>4150</v>
      </c>
      <c r="G573" s="49" t="s">
        <v>5490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73" s="6" t="str" cm="1">
        <f t="array" ref="I573">_xlfn.TEXTJOIN(", ",TRUE,_xlfn.UNIQUE(_xlfn._xlws.FILTER(ARQUIVOS_RECEBIDOS!$F$2:$F$4998,ARQUIVOS_RECEBIDOS!$E$2:$E$4998=LD_01[[#This Row],[DOCUMENTO]])))</f>
        <v>R07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4" spans="1:12" ht="28.8" x14ac:dyDescent="0.3">
      <c r="A574" s="6" t="s">
        <v>3275</v>
      </c>
      <c r="B574" s="6" t="str">
        <f>VLOOKUP(LD_01[[#This Row],[DOCUMENTO]],_xlfn.SORTBY(ARQUIVOS_RECEBIDOS!$E$2:$F$4998,ARQUIVOS_RECEBIDOS!$F$2:$F$4998,-1),2,)</f>
        <v>R05</v>
      </c>
      <c r="C574" s="6" t="s">
        <v>4321</v>
      </c>
      <c r="D574" s="8" t="s">
        <v>4309</v>
      </c>
      <c r="E574" s="8" t="s">
        <v>4145</v>
      </c>
      <c r="F574" s="6" t="s">
        <v>4150</v>
      </c>
      <c r="G574" s="49" t="s">
        <v>5490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74" s="6" t="str" cm="1">
        <f t="array" ref="I574">_xlfn.TEXTJOIN(", ",TRUE,_xlfn.UNIQUE(_xlfn._xlws.FILTER(ARQUIVOS_RECEBIDOS!$F$2:$F$4998,ARQUIVOS_RECEBIDOS!$E$2:$E$4998=LD_01[[#This Row],[DOCUMENTO]])))</f>
        <v>R05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5" spans="1:12" ht="28.8" x14ac:dyDescent="0.3">
      <c r="A575" s="6" t="s">
        <v>3276</v>
      </c>
      <c r="B575" s="6" t="str">
        <f>VLOOKUP(LD_01[[#This Row],[DOCUMENTO]],_xlfn.SORTBY(ARQUIVOS_RECEBIDOS!$E$2:$F$4998,ARQUIVOS_RECEBIDOS!$F$2:$F$4998,-1),2,)</f>
        <v>R02</v>
      </c>
      <c r="C575" s="6" t="s">
        <v>4321</v>
      </c>
      <c r="D575" s="8" t="s">
        <v>4310</v>
      </c>
      <c r="E575" s="8" t="s">
        <v>4145</v>
      </c>
      <c r="F575" s="6" t="s">
        <v>4150</v>
      </c>
      <c r="G575" s="49" t="s">
        <v>5490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75" s="6" t="str" cm="1">
        <f t="array" ref="I575">_xlfn.TEXTJOIN(", ",TRUE,_xlfn.UNIQUE(_xlfn._xlws.FILTER(ARQUIVOS_RECEBIDOS!$F$2:$F$4998,ARQUIVOS_RECEBIDOS!$E$2:$E$4998=LD_01[[#This Row],[DOCUMENTO]])))</f>
        <v>R02</v>
      </c>
      <c r="J575" s="13" cm="1">
        <f t="array" ref="J575">_xlfn.UNIQUE(_xlfn._xlws.FILTER(ARQUIVOS[DATA RECEBIMENTO],(ARQUIVOS[DOCUMENTO]=LD_01[[#This Row],[DOCUMENTO]])*(ARQUIVOS[REVISÃO]=LD_01[[#This Row],[REVISÃO]])))</f>
        <v>45838</v>
      </c>
      <c r="K5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6" spans="1:12" ht="28.8" x14ac:dyDescent="0.3">
      <c r="A576" s="6" t="s">
        <v>3277</v>
      </c>
      <c r="B576" s="6" t="str">
        <f>VLOOKUP(LD_01[[#This Row],[DOCUMENTO]],_xlfn.SORTBY(ARQUIVOS_RECEBIDOS!$E$2:$F$4998,ARQUIVOS_RECEBIDOS!$F$2:$F$4998,-1),2,)</f>
        <v>R02</v>
      </c>
      <c r="C576" s="6" t="s">
        <v>4321</v>
      </c>
      <c r="D576" s="8" t="s">
        <v>4310</v>
      </c>
      <c r="E576" s="8" t="s">
        <v>4145</v>
      </c>
      <c r="F576" s="6" t="s">
        <v>4150</v>
      </c>
      <c r="G576" s="49" t="s">
        <v>5490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76" s="6" t="str" cm="1">
        <f t="array" ref="I576">_xlfn.TEXTJOIN(", ",TRUE,_xlfn.UNIQUE(_xlfn._xlws.FILTER(ARQUIVOS_RECEBIDOS!$F$2:$F$4998,ARQUIVOS_RECEBIDOS!$E$2:$E$4998=LD_01[[#This Row],[DOCUMENTO]])))</f>
        <v>R02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7" spans="1:12" ht="28.8" x14ac:dyDescent="0.3">
      <c r="A577" s="6" t="s">
        <v>3278</v>
      </c>
      <c r="B577" s="6" t="str">
        <f>VLOOKUP(LD_01[[#This Row],[DOCUMENTO]],_xlfn.SORTBY(ARQUIVOS_RECEBIDOS!$E$2:$F$4998,ARQUIVOS_RECEBIDOS!$F$2:$F$4998,-1),2,)</f>
        <v>R01</v>
      </c>
      <c r="C577" s="6" t="s">
        <v>4321</v>
      </c>
      <c r="D577" s="8" t="s">
        <v>4310</v>
      </c>
      <c r="E577" s="8" t="s">
        <v>4145</v>
      </c>
      <c r="F577" s="6" t="s">
        <v>4150</v>
      </c>
      <c r="G577" s="49" t="s">
        <v>5490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77" s="6" t="str" cm="1">
        <f t="array" ref="I577">_xlfn.TEXTJOIN(", ",TRUE,_xlfn.UNIQUE(_xlfn._xlws.FILTER(ARQUIVOS_RECEBIDOS!$F$2:$F$4998,ARQUIVOS_RECEBIDOS!$E$2:$E$4998=LD_01[[#This Row],[DOCUMENTO]])))</f>
        <v>R01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8" spans="1:12" x14ac:dyDescent="0.3">
      <c r="A578" s="6" t="s">
        <v>3279</v>
      </c>
      <c r="B578" s="6" t="str">
        <f>VLOOKUP(LD_01[[#This Row],[DOCUMENTO]],_xlfn.SORTBY(ARQUIVOS_RECEBIDOS!$E$2:$F$4998,ARQUIVOS_RECEBIDOS!$F$2:$F$4998,-1),2,)</f>
        <v>R03</v>
      </c>
      <c r="C578" s="6" t="s">
        <v>4321</v>
      </c>
      <c r="D578" s="8" t="s">
        <v>4198</v>
      </c>
      <c r="E578" s="8" t="s">
        <v>4145</v>
      </c>
      <c r="F578" s="6" t="s">
        <v>4150</v>
      </c>
      <c r="G578" s="49" t="s">
        <v>5490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78" s="6" t="str" cm="1">
        <f t="array" ref="I578">_xlfn.TEXTJOIN(", ",TRUE,_xlfn.UNIQUE(_xlfn._xlws.FILTER(ARQUIVOS_RECEBIDOS!$F$2:$F$4998,ARQUIVOS_RECEBIDOS!$E$2:$E$4998=LD_01[[#This Row],[DOCUMENTO]])))</f>
        <v>R03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79" spans="1:12" ht="28.8" x14ac:dyDescent="0.3">
      <c r="A579" s="6" t="s">
        <v>3280</v>
      </c>
      <c r="B579" s="6" t="str">
        <f>VLOOKUP(LD_01[[#This Row],[DOCUMENTO]],_xlfn.SORTBY(ARQUIVOS_RECEBIDOS!$E$2:$F$4998,ARQUIVOS_RECEBIDOS!$F$2:$F$4998,-1),2,)</f>
        <v>R04</v>
      </c>
      <c r="C579" s="6" t="s">
        <v>4321</v>
      </c>
      <c r="D579" s="8" t="s">
        <v>4263</v>
      </c>
      <c r="E579" s="8" t="s">
        <v>4145</v>
      </c>
      <c r="F579" s="6" t="s">
        <v>4150</v>
      </c>
      <c r="G579" s="49" t="s">
        <v>5490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579" s="6" t="str" cm="1">
        <f t="array" ref="I579">_xlfn.TEXTJOIN(", ",TRUE,_xlfn.UNIQUE(_xlfn._xlws.FILTER(ARQUIVOS_RECEBIDOS!$F$2:$F$4998,ARQUIVOS_RECEBIDOS!$E$2:$E$4998=LD_01[[#This Row],[DOCUMENTO]])))</f>
        <v>R04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01\MSV-163MS-535-545\18.GE</v>
      </c>
      <c r="L5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ATERPA\0.TABLET\A373_Projetos_Ano01\MSV-163MS-535-545\18.GE</v>
      </c>
    </row>
    <row r="580" spans="1:12" ht="28.8" x14ac:dyDescent="0.3">
      <c r="A580" s="6" t="s">
        <v>3420</v>
      </c>
      <c r="B580" s="6" t="str">
        <f>VLOOKUP(LD_01[[#This Row],[DOCUMENTO]],_xlfn.SORTBY(ARQUIVOS_RECEBIDOS!$E$2:$F$4998,ARQUIVOS_RECEBIDOS!$F$2:$F$4998,-1),2,)</f>
        <v>R02</v>
      </c>
      <c r="C580" s="6" t="s">
        <v>4321</v>
      </c>
      <c r="D580" s="8" t="s">
        <v>4080</v>
      </c>
      <c r="E580" s="8" t="s">
        <v>4336</v>
      </c>
      <c r="F580" s="6" t="s">
        <v>4155</v>
      </c>
      <c r="G580" s="49" t="s">
        <v>5490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580" s="6" t="str" cm="1">
        <f t="array" ref="I580">_xlfn.TEXTJOIN(", ",TRUE,_xlfn.UNIQUE(_xlfn._xlws.FILTER(ARQUIVOS_RECEBIDOS!$F$2:$F$4998,ARQUIVOS_RECEBIDOS!$E$2:$E$4998=LD_01[[#This Row],[DOCUMENTO]])))</f>
        <v>R02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1" spans="1:12" ht="28.8" x14ac:dyDescent="0.3">
      <c r="A581" s="6" t="s">
        <v>3421</v>
      </c>
      <c r="B581" s="6" t="str">
        <f>VLOOKUP(LD_01[[#This Row],[DOCUMENTO]],_xlfn.SORTBY(ARQUIVOS_RECEBIDOS!$E$2:$F$4998,ARQUIVOS_RECEBIDOS!$F$2:$F$4998,-1),2,)</f>
        <v>R01</v>
      </c>
      <c r="C581" s="6" t="s">
        <v>4321</v>
      </c>
      <c r="D581" s="8" t="s">
        <v>4080</v>
      </c>
      <c r="E581" s="8" t="s">
        <v>4336</v>
      </c>
      <c r="F581" s="6" t="s">
        <v>4155</v>
      </c>
      <c r="G581" s="49" t="s">
        <v>5490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581" s="6" t="str" cm="1">
        <f t="array" ref="I581">_xlfn.TEXTJOIN(", ",TRUE,_xlfn.UNIQUE(_xlfn._xlws.FILTER(ARQUIVOS_RECEBIDOS!$F$2:$F$4998,ARQUIVOS_RECEBIDOS!$E$2:$E$4998=LD_01[[#This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2" spans="1:12" ht="28.8" x14ac:dyDescent="0.3">
      <c r="A582" s="6" t="s">
        <v>3422</v>
      </c>
      <c r="B582" s="6" t="str">
        <f>VLOOKUP(LD_01[[#This Row],[DOCUMENTO]],_xlfn.SORTBY(ARQUIVOS_RECEBIDOS!$E$2:$F$4998,ARQUIVOS_RECEBIDOS!$F$2:$F$4998,-1),2,)</f>
        <v>R02</v>
      </c>
      <c r="C582" s="6" t="s">
        <v>4321</v>
      </c>
      <c r="D582" s="8" t="s">
        <v>4080</v>
      </c>
      <c r="E582" s="8" t="s">
        <v>4336</v>
      </c>
      <c r="F582" s="6" t="s">
        <v>4155</v>
      </c>
      <c r="G582" s="49" t="s">
        <v>5490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582" s="6" t="str" cm="1">
        <f t="array" ref="I582">_xlfn.TEXTJOIN(", ",TRUE,_xlfn.UNIQUE(_xlfn._xlws.FILTER(ARQUIVOS_RECEBIDOS!$F$2:$F$4998,ARQUIVOS_RECEBIDOS!$E$2:$E$4998=LD_01[[#This Row],[DOCUMENTO]])))</f>
        <v>R02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3" spans="1:12" ht="28.8" x14ac:dyDescent="0.3">
      <c r="A583" s="6" t="s">
        <v>3423</v>
      </c>
      <c r="B583" s="6" t="str">
        <f>VLOOKUP(LD_01[[#This Row],[DOCUMENTO]],_xlfn.SORTBY(ARQUIVOS_RECEBIDOS!$E$2:$F$4998,ARQUIVOS_RECEBIDOS!$F$2:$F$4998,-1),2,)</f>
        <v>R02</v>
      </c>
      <c r="C583" s="6" t="s">
        <v>4321</v>
      </c>
      <c r="D583" s="8" t="s">
        <v>4080</v>
      </c>
      <c r="E583" s="8" t="s">
        <v>4336</v>
      </c>
      <c r="F583" s="6" t="s">
        <v>4155</v>
      </c>
      <c r="G583" s="49" t="s">
        <v>5490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583" s="6" t="str" cm="1">
        <f t="array" ref="I583">_xlfn.TEXTJOIN(", ",TRUE,_xlfn.UNIQUE(_xlfn._xlws.FILTER(ARQUIVOS_RECEBIDOS!$F$2:$F$4998,ARQUIVOS_RECEBIDOS!$E$2:$E$4998=LD_01[[#This Row],[DOCUMENTO]])))</f>
        <v>R02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4" spans="1:12" ht="28.8" x14ac:dyDescent="0.3">
      <c r="A584" s="6" t="s">
        <v>3424</v>
      </c>
      <c r="B584" s="6" t="str">
        <f>VLOOKUP(LD_01[[#This Row],[DOCUMENTO]],_xlfn.SORTBY(ARQUIVOS_RECEBIDOS!$E$2:$F$4998,ARQUIVOS_RECEBIDOS!$F$2:$F$4998,-1),2,)</f>
        <v>R01</v>
      </c>
      <c r="C584" s="6" t="s">
        <v>4321</v>
      </c>
      <c r="D584" s="8" t="s">
        <v>4080</v>
      </c>
      <c r="E584" s="8" t="s">
        <v>4336</v>
      </c>
      <c r="F584" s="6" t="s">
        <v>4155</v>
      </c>
      <c r="G584" s="49" t="s">
        <v>5490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584" s="6" t="str" cm="1">
        <f t="array" ref="I584">_xlfn.TEXTJOIN(", ",TRUE,_xlfn.UNIQUE(_xlfn._xlws.FILTER(ARQUIVOS_RECEBIDOS!$F$2:$F$4998,ARQUIVOS_RECEBIDOS!$E$2:$E$4998=LD_01[[#This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5" spans="1:12" ht="28.8" x14ac:dyDescent="0.3">
      <c r="A585" s="6" t="s">
        <v>3425</v>
      </c>
      <c r="B585" s="6" t="str">
        <f>VLOOKUP(LD_01[[#This Row],[DOCUMENTO]],_xlfn.SORTBY(ARQUIVOS_RECEBIDOS!$E$2:$F$4998,ARQUIVOS_RECEBIDOS!$F$2:$F$4998,-1),2,)</f>
        <v>R02</v>
      </c>
      <c r="C585" s="6" t="s">
        <v>4321</v>
      </c>
      <c r="D585" s="8" t="s">
        <v>4080</v>
      </c>
      <c r="E585" s="8" t="s">
        <v>4336</v>
      </c>
      <c r="F585" s="6" t="s">
        <v>4155</v>
      </c>
      <c r="G585" s="49" t="s">
        <v>5490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585" s="6" t="str" cm="1">
        <f t="array" ref="I585">_xlfn.TEXTJOIN(", ",TRUE,_xlfn.UNIQUE(_xlfn._xlws.FILTER(ARQUIVOS_RECEBIDOS!$F$2:$F$4998,ARQUIVOS_RECEBIDOS!$E$2:$E$4998=LD_01[[#This Row],[DOCUMENTO]])))</f>
        <v>R02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6" spans="1:12" ht="28.8" x14ac:dyDescent="0.3">
      <c r="A586" s="6" t="s">
        <v>3426</v>
      </c>
      <c r="B586" s="6" t="str">
        <f>VLOOKUP(LD_01[[#This Row],[DOCUMENTO]],_xlfn.SORTBY(ARQUIVOS_RECEBIDOS!$E$2:$F$4998,ARQUIVOS_RECEBIDOS!$F$2:$F$4998,-1),2,)</f>
        <v>R02</v>
      </c>
      <c r="C586" s="6" t="s">
        <v>4321</v>
      </c>
      <c r="D586" s="8" t="s">
        <v>4080</v>
      </c>
      <c r="E586" s="8" t="s">
        <v>4336</v>
      </c>
      <c r="F586" s="6" t="s">
        <v>4155</v>
      </c>
      <c r="G586" s="49" t="s">
        <v>5490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586" s="6" t="str" cm="1">
        <f t="array" ref="I586">_xlfn.TEXTJOIN(", ",TRUE,_xlfn.UNIQUE(_xlfn._xlws.FILTER(ARQUIVOS_RECEBIDOS!$F$2:$F$4998,ARQUIVOS_RECEBIDOS!$E$2:$E$4998=LD_01[[#This Row],[DOCUMENTO]])))</f>
        <v>R02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7" spans="1:12" ht="28.8" x14ac:dyDescent="0.3">
      <c r="A587" s="6" t="s">
        <v>3427</v>
      </c>
      <c r="B587" s="6" t="str">
        <f>VLOOKUP(LD_01[[#This Row],[DOCUMENTO]],_xlfn.SORTBY(ARQUIVOS_RECEBIDOS!$E$2:$F$4998,ARQUIVOS_RECEBIDOS!$F$2:$F$4998,-1),2,)</f>
        <v>R02</v>
      </c>
      <c r="C587" s="6" t="s">
        <v>4321</v>
      </c>
      <c r="D587" s="8" t="s">
        <v>4080</v>
      </c>
      <c r="E587" s="8" t="s">
        <v>4336</v>
      </c>
      <c r="F587" s="6" t="s">
        <v>4155</v>
      </c>
      <c r="G587" s="49" t="s">
        <v>5490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587" s="6" t="str" cm="1">
        <f t="array" ref="I587">_xlfn.TEXTJOIN(", ",TRUE,_xlfn.UNIQUE(_xlfn._xlws.FILTER(ARQUIVOS_RECEBIDOS!$F$2:$F$4998,ARQUIVOS_RECEBIDOS!$E$2:$E$4998=LD_01[[#This Row],[DOCUMENTO]])))</f>
        <v>R02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8" spans="1:12" ht="28.8" x14ac:dyDescent="0.3">
      <c r="A588" s="6" t="s">
        <v>3428</v>
      </c>
      <c r="B588" s="6" t="str">
        <f>VLOOKUP(LD_01[[#This Row],[DOCUMENTO]],_xlfn.SORTBY(ARQUIVOS_RECEBIDOS!$E$2:$F$4998,ARQUIVOS_RECEBIDOS!$F$2:$F$4998,-1),2,)</f>
        <v>R01</v>
      </c>
      <c r="C588" s="6" t="s">
        <v>4321</v>
      </c>
      <c r="D588" s="8" t="s">
        <v>4080</v>
      </c>
      <c r="E588" s="8" t="s">
        <v>4336</v>
      </c>
      <c r="F588" s="6" t="s">
        <v>4155</v>
      </c>
      <c r="G588" s="49" t="s">
        <v>5490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588" s="6" t="str" cm="1">
        <f t="array" ref="I588">_xlfn.TEXTJOIN(", ",TRUE,_xlfn.UNIQUE(_xlfn._xlws.FILTER(ARQUIVOS_RECEBIDOS!$F$2:$F$4998,ARQUIVOS_RECEBIDOS!$E$2:$E$4998=LD_01[[#This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89" spans="1:12" ht="28.8" x14ac:dyDescent="0.3">
      <c r="A589" s="6" t="s">
        <v>3429</v>
      </c>
      <c r="B589" s="6" t="str">
        <f>VLOOKUP(LD_01[[#This Row],[DOCUMENTO]],_xlfn.SORTBY(ARQUIVOS_RECEBIDOS!$E$2:$F$4998,ARQUIVOS_RECEBIDOS!$F$2:$F$4998,-1),2,)</f>
        <v>R02</v>
      </c>
      <c r="C589" s="6" t="s">
        <v>4321</v>
      </c>
      <c r="D589" s="8" t="s">
        <v>4080</v>
      </c>
      <c r="E589" s="8" t="s">
        <v>4336</v>
      </c>
      <c r="F589" s="6" t="s">
        <v>4155</v>
      </c>
      <c r="G589" s="49" t="s">
        <v>5490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589" s="6" t="str" cm="1">
        <f t="array" ref="I589">_xlfn.TEXTJOIN(", ",TRUE,_xlfn.UNIQUE(_xlfn._xlws.FILTER(ARQUIVOS_RECEBIDOS!$F$2:$F$4998,ARQUIVOS_RECEBIDOS!$E$2:$E$4998=LD_01[[#This Row],[DOCUMENTO]])))</f>
        <v>R02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0" spans="1:12" ht="28.8" x14ac:dyDescent="0.3">
      <c r="A590" s="6" t="s">
        <v>3430</v>
      </c>
      <c r="B590" s="6" t="str">
        <f>VLOOKUP(LD_01[[#This Row],[DOCUMENTO]],_xlfn.SORTBY(ARQUIVOS_RECEBIDOS!$E$2:$F$4998,ARQUIVOS_RECEBIDOS!$F$2:$F$4998,-1),2,)</f>
        <v>R02</v>
      </c>
      <c r="C590" s="6" t="s">
        <v>4321</v>
      </c>
      <c r="D590" s="8" t="s">
        <v>4080</v>
      </c>
      <c r="E590" s="8" t="s">
        <v>4336</v>
      </c>
      <c r="F590" s="6" t="s">
        <v>4155</v>
      </c>
      <c r="G590" s="49" t="s">
        <v>5490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590" s="6" t="str" cm="1">
        <f t="array" ref="I590">_xlfn.TEXTJOIN(", ",TRUE,_xlfn.UNIQUE(_xlfn._xlws.FILTER(ARQUIVOS_RECEBIDOS!$F$2:$F$4998,ARQUIVOS_RECEBIDOS!$E$2:$E$4998=LD_01[[#This Row],[DOCUMENTO]])))</f>
        <v>R02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1" spans="1:12" ht="28.8" x14ac:dyDescent="0.3">
      <c r="A591" s="6" t="s">
        <v>3431</v>
      </c>
      <c r="B591" s="6" t="str">
        <f>VLOOKUP(LD_01[[#This Row],[DOCUMENTO]],_xlfn.SORTBY(ARQUIVOS_RECEBIDOS!$E$2:$F$4998,ARQUIVOS_RECEBIDOS!$F$2:$F$4998,-1),2,)</f>
        <v>R02</v>
      </c>
      <c r="C591" s="6" t="s">
        <v>4321</v>
      </c>
      <c r="D591" s="8" t="s">
        <v>4080</v>
      </c>
      <c r="E591" s="8" t="s">
        <v>4336</v>
      </c>
      <c r="F591" s="6" t="s">
        <v>4155</v>
      </c>
      <c r="G591" s="49" t="s">
        <v>5490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591" s="6" t="str" cm="1">
        <f t="array" ref="I591">_xlfn.TEXTJOIN(", ",TRUE,_xlfn.UNIQUE(_xlfn._xlws.FILTER(ARQUIVOS_RECEBIDOS!$F$2:$F$4998,ARQUIVOS_RECEBIDOS!$E$2:$E$4998=LD_01[[#This Row],[DOCUMENTO]])))</f>
        <v>R02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2" spans="1:12" ht="28.8" x14ac:dyDescent="0.3">
      <c r="A592" s="6" t="s">
        <v>3432</v>
      </c>
      <c r="B592" s="6" t="str">
        <f>VLOOKUP(LD_01[[#This Row],[DOCUMENTO]],_xlfn.SORTBY(ARQUIVOS_RECEBIDOS!$E$2:$F$4998,ARQUIVOS_RECEBIDOS!$F$2:$F$4998,-1),2,)</f>
        <v>R02</v>
      </c>
      <c r="C592" s="6" t="s">
        <v>4321</v>
      </c>
      <c r="D592" s="8" t="s">
        <v>4080</v>
      </c>
      <c r="E592" s="8" t="s">
        <v>4336</v>
      </c>
      <c r="F592" s="6" t="s">
        <v>4155</v>
      </c>
      <c r="G592" s="49" t="s">
        <v>5490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592" s="6" t="str" cm="1">
        <f t="array" ref="I592">_xlfn.TEXTJOIN(", ",TRUE,_xlfn.UNIQUE(_xlfn._xlws.FILTER(ARQUIVOS_RECEBIDOS!$F$2:$F$4998,ARQUIVOS_RECEBIDOS!$E$2:$E$4998=LD_01[[#This Row],[DOCUMENTO]])))</f>
        <v>R02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3" spans="1:12" ht="28.8" x14ac:dyDescent="0.3">
      <c r="A593" s="6" t="s">
        <v>3433</v>
      </c>
      <c r="B593" s="6" t="str">
        <f>VLOOKUP(LD_01[[#This Row],[DOCUMENTO]],_xlfn.SORTBY(ARQUIVOS_RECEBIDOS!$E$2:$F$4998,ARQUIVOS_RECEBIDOS!$F$2:$F$4998,-1),2,)</f>
        <v>R02</v>
      </c>
      <c r="C593" s="6" t="s">
        <v>4321</v>
      </c>
      <c r="D593" s="8" t="s">
        <v>4080</v>
      </c>
      <c r="E593" s="8" t="s">
        <v>4336</v>
      </c>
      <c r="F593" s="6" t="s">
        <v>4155</v>
      </c>
      <c r="G593" s="49" t="s">
        <v>5490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593" s="6" t="str" cm="1">
        <f t="array" ref="I593">_xlfn.TEXTJOIN(", ",TRUE,_xlfn.UNIQUE(_xlfn._xlws.FILTER(ARQUIVOS_RECEBIDOS!$F$2:$F$4998,ARQUIVOS_RECEBIDOS!$E$2:$E$4998=LD_01[[#This Row],[DOCUMENTO]])))</f>
        <v>R02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4" spans="1:12" ht="28.8" x14ac:dyDescent="0.3">
      <c r="A594" s="6" t="s">
        <v>3434</v>
      </c>
      <c r="B594" s="6" t="str">
        <f>VLOOKUP(LD_01[[#This Row],[DOCUMENTO]],_xlfn.SORTBY(ARQUIVOS_RECEBIDOS!$E$2:$F$4998,ARQUIVOS_RECEBIDOS!$F$2:$F$4998,-1),2,)</f>
        <v>R02</v>
      </c>
      <c r="C594" s="6" t="s">
        <v>4321</v>
      </c>
      <c r="D594" s="8" t="s">
        <v>4080</v>
      </c>
      <c r="E594" s="8" t="s">
        <v>4336</v>
      </c>
      <c r="F594" s="6" t="s">
        <v>4155</v>
      </c>
      <c r="G594" s="49" t="s">
        <v>5490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594" s="6" t="str" cm="1">
        <f t="array" ref="I594">_xlfn.TEXTJOIN(", ",TRUE,_xlfn.UNIQUE(_xlfn._xlws.FILTER(ARQUIVOS_RECEBIDOS!$F$2:$F$4998,ARQUIVOS_RECEBIDOS!$E$2:$E$4998=LD_01[[#This Row],[DOCUMENTO]])))</f>
        <v>R02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5" spans="1:12" ht="28.8" x14ac:dyDescent="0.3">
      <c r="A595" s="6" t="s">
        <v>3435</v>
      </c>
      <c r="B595" s="6" t="str">
        <f>VLOOKUP(LD_01[[#This Row],[DOCUMENTO]],_xlfn.SORTBY(ARQUIVOS_RECEBIDOS!$E$2:$F$4998,ARQUIVOS_RECEBIDOS!$F$2:$F$4998,-1),2,)</f>
        <v>R01</v>
      </c>
      <c r="C595" s="6" t="s">
        <v>4321</v>
      </c>
      <c r="D595" s="8" t="s">
        <v>4080</v>
      </c>
      <c r="E595" s="8" t="s">
        <v>4336</v>
      </c>
      <c r="F595" s="6" t="s">
        <v>4155</v>
      </c>
      <c r="G595" s="49" t="s">
        <v>5490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595" s="6" t="str" cm="1">
        <f t="array" ref="I595">_xlfn.TEXTJOIN(", ",TRUE,_xlfn.UNIQUE(_xlfn._xlws.FILTER(ARQUIVOS_RECEBIDOS!$F$2:$F$4998,ARQUIVOS_RECEBIDOS!$E$2:$E$4998=LD_01[[#This Row],[DOCUMENTO]])))</f>
        <v>R01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6" spans="1:12" ht="28.8" x14ac:dyDescent="0.3">
      <c r="A596" s="6" t="s">
        <v>3436</v>
      </c>
      <c r="B596" s="6" t="str">
        <f>VLOOKUP(LD_01[[#This Row],[DOCUMENTO]],_xlfn.SORTBY(ARQUIVOS_RECEBIDOS!$E$2:$F$4998,ARQUIVOS_RECEBIDOS!$F$2:$F$4998,-1),2,)</f>
        <v>R01</v>
      </c>
      <c r="C596" s="6" t="s">
        <v>4321</v>
      </c>
      <c r="D596" s="8" t="s">
        <v>4080</v>
      </c>
      <c r="E596" s="8" t="s">
        <v>4336</v>
      </c>
      <c r="F596" s="6" t="s">
        <v>4155</v>
      </c>
      <c r="G596" s="49" t="s">
        <v>5490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596" s="6" t="str" cm="1">
        <f t="array" ref="I596">_xlfn.TEXTJOIN(", ",TRUE,_xlfn.UNIQUE(_xlfn._xlws.FILTER(ARQUIVOS_RECEBIDOS!$F$2:$F$4998,ARQUIVOS_RECEBIDOS!$E$2:$E$4998=LD_01[[#This Row],[DOCUMENTO]])))</f>
        <v>R01</v>
      </c>
      <c r="J596" s="13" cm="1">
        <f t="array" ref="J596">_xlfn.UNIQUE(_xlfn._xlws.FILTER(ARQUIVOS[DATA RECEBIMENTO],(ARQUIVOS[DOCUMENTO]=LD_01[[#This Row],[DOCUMENTO]])*(ARQUIVOS[REVISÃO]=LD_01[[#This Row],[REVISÃO]])))</f>
        <v>45838</v>
      </c>
      <c r="K5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7" spans="1:12" ht="28.8" x14ac:dyDescent="0.3">
      <c r="A597" s="6" t="s">
        <v>3437</v>
      </c>
      <c r="B597" s="6" t="str">
        <f>VLOOKUP(LD_01[[#This Row],[DOCUMENTO]],_xlfn.SORTBY(ARQUIVOS_RECEBIDOS!$E$2:$F$4998,ARQUIVOS_RECEBIDOS!$F$2:$F$4998,-1),2,)</f>
        <v>R02</v>
      </c>
      <c r="C597" s="6" t="s">
        <v>4321</v>
      </c>
      <c r="D597" s="8" t="s">
        <v>4080</v>
      </c>
      <c r="E597" s="8" t="s">
        <v>4336</v>
      </c>
      <c r="F597" s="6" t="s">
        <v>4155</v>
      </c>
      <c r="G597" s="49" t="s">
        <v>5490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597" s="6" t="str" cm="1">
        <f t="array" ref="I597">_xlfn.TEXTJOIN(", ",TRUE,_xlfn.UNIQUE(_xlfn._xlws.FILTER(ARQUIVOS_RECEBIDOS!$F$2:$F$4998,ARQUIVOS_RECEBIDOS!$E$2:$E$4998=LD_01[[#This Row],[DOCUMENTO]])))</f>
        <v>R02</v>
      </c>
      <c r="J597" s="13" cm="1">
        <f t="array" ref="J597">_xlfn.UNIQUE(_xlfn._xlws.FILTER(ARQUIVOS[DATA RECEBIMENTO],(ARQUIVOS[DOCUMENTO]=LD_01[[#This Row],[DOCUMENTO]])*(ARQUIVOS[REVISÃO]=LD_01[[#This Row],[REVISÃO]])))</f>
        <v>45838</v>
      </c>
      <c r="K5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8" spans="1:12" ht="28.8" x14ac:dyDescent="0.3">
      <c r="A598" s="6" t="s">
        <v>3438</v>
      </c>
      <c r="B598" s="6" t="str">
        <f>VLOOKUP(LD_01[[#This Row],[DOCUMENTO]],_xlfn.SORTBY(ARQUIVOS_RECEBIDOS!$E$2:$F$4998,ARQUIVOS_RECEBIDOS!$F$2:$F$4998,-1),2,)</f>
        <v>R02</v>
      </c>
      <c r="C598" s="6" t="s">
        <v>4321</v>
      </c>
      <c r="D598" s="8" t="s">
        <v>4080</v>
      </c>
      <c r="E598" s="8" t="s">
        <v>4336</v>
      </c>
      <c r="F598" s="6" t="s">
        <v>4155</v>
      </c>
      <c r="G598" s="49" t="s">
        <v>5490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598" s="6" t="str" cm="1">
        <f t="array" ref="I598">_xlfn.TEXTJOIN(", ",TRUE,_xlfn.UNIQUE(_xlfn._xlws.FILTER(ARQUIVOS_RECEBIDOS!$F$2:$F$4998,ARQUIVOS_RECEBIDOS!$E$2:$E$4998=LD_01[[#This Row],[DOCUMENTO]])))</f>
        <v>R02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599" spans="1:12" ht="28.8" x14ac:dyDescent="0.3">
      <c r="A599" s="6" t="s">
        <v>3439</v>
      </c>
      <c r="B599" s="6" t="str">
        <f>VLOOKUP(LD_01[[#This Row],[DOCUMENTO]],_xlfn.SORTBY(ARQUIVOS_RECEBIDOS!$E$2:$F$4998,ARQUIVOS_RECEBIDOS!$F$2:$F$4998,-1),2,)</f>
        <v>R02</v>
      </c>
      <c r="C599" s="6" t="s">
        <v>4321</v>
      </c>
      <c r="D599" s="8" t="s">
        <v>4080</v>
      </c>
      <c r="E599" s="8" t="s">
        <v>4336</v>
      </c>
      <c r="F599" s="6" t="s">
        <v>4155</v>
      </c>
      <c r="G599" s="49" t="s">
        <v>5490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599" s="6" t="str" cm="1">
        <f t="array" ref="I599">_xlfn.TEXTJOIN(", ",TRUE,_xlfn.UNIQUE(_xlfn._xlws.FILTER(ARQUIVOS_RECEBIDOS!$F$2:$F$4998,ARQUIVOS_RECEBIDOS!$E$2:$E$4998=LD_01[[#This Row],[DOCUMENTO]])))</f>
        <v>R02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5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0" spans="1:12" ht="28.8" x14ac:dyDescent="0.3">
      <c r="A600" s="6" t="s">
        <v>3440</v>
      </c>
      <c r="B600" s="6" t="str">
        <f>VLOOKUP(LD_01[[#This Row],[DOCUMENTO]],_xlfn.SORTBY(ARQUIVOS_RECEBIDOS!$E$2:$F$4998,ARQUIVOS_RECEBIDOS!$F$2:$F$4998,-1),2,)</f>
        <v>R02</v>
      </c>
      <c r="C600" s="6" t="s">
        <v>4321</v>
      </c>
      <c r="D600" s="8" t="s">
        <v>4124</v>
      </c>
      <c r="E600" s="8" t="s">
        <v>4336</v>
      </c>
      <c r="F600" s="6" t="s">
        <v>4155</v>
      </c>
      <c r="G600" s="49" t="s">
        <v>5490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600" s="6" t="str" cm="1">
        <f t="array" ref="I600">_xlfn.TEXTJOIN(", ",TRUE,_xlfn.UNIQUE(_xlfn._xlws.FILTER(ARQUIVOS_RECEBIDOS!$F$2:$F$4998,ARQUIVOS_RECEBIDOS!$E$2:$E$4998=LD_01[[#This Row],[DOCUMENTO]])))</f>
        <v>R02</v>
      </c>
      <c r="J600" s="13" cm="1">
        <f t="array" ref="J600">_xlfn.UNIQUE(_xlfn._xlws.FILTER(ARQUIVOS[DATA RECEBIMENTO],(ARQUIVOS[DOCUMENTO]=LD_01[[#This Row],[DOCUMENTO]])*(ARQUIVOS[REVISÃO]=LD_01[[#This Row],[REVISÃO]])))</f>
        <v>45838</v>
      </c>
      <c r="K6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1" spans="1:12" ht="28.8" x14ac:dyDescent="0.3">
      <c r="A601" s="6" t="s">
        <v>3441</v>
      </c>
      <c r="B601" s="6" t="str">
        <f>VLOOKUP(LD_01[[#This Row],[DOCUMENTO]],_xlfn.SORTBY(ARQUIVOS_RECEBIDOS!$E$2:$F$4998,ARQUIVOS_RECEBIDOS!$F$2:$F$4998,-1),2,)</f>
        <v>R02</v>
      </c>
      <c r="C601" s="6" t="s">
        <v>4321</v>
      </c>
      <c r="D601" s="8" t="s">
        <v>4125</v>
      </c>
      <c r="E601" s="8" t="s">
        <v>4336</v>
      </c>
      <c r="F601" s="6" t="s">
        <v>4155</v>
      </c>
      <c r="G601" s="49" t="s">
        <v>5490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601" s="6" t="str" cm="1">
        <f t="array" ref="I601">_xlfn.TEXTJOIN(", ",TRUE,_xlfn.UNIQUE(_xlfn._xlws.FILTER(ARQUIVOS_RECEBIDOS!$F$2:$F$4998,ARQUIVOS_RECEBIDOS!$E$2:$E$4998=LD_01[[#This Row],[DOCUMENTO]])))</f>
        <v>R02</v>
      </c>
      <c r="J601" s="13" cm="1">
        <f t="array" ref="J601">_xlfn.UNIQUE(_xlfn._xlws.FILTER(ARQUIVOS[DATA RECEBIMENTO],(ARQUIVOS[DOCUMENTO]=LD_01[[#This Row],[DOCUMENTO]])*(ARQUIVOS[REVISÃO]=LD_01[[#This Row],[REVISÃO]])))</f>
        <v>45838</v>
      </c>
      <c r="K6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2" spans="1:12" ht="28.8" x14ac:dyDescent="0.3">
      <c r="A602" s="6" t="s">
        <v>3442</v>
      </c>
      <c r="B602" s="6" t="str">
        <f>VLOOKUP(LD_01[[#This Row],[DOCUMENTO]],_xlfn.SORTBY(ARQUIVOS_RECEBIDOS!$E$2:$F$4998,ARQUIVOS_RECEBIDOS!$F$2:$F$4998,-1),2,)</f>
        <v>R04</v>
      </c>
      <c r="C602" s="6" t="s">
        <v>4321</v>
      </c>
      <c r="D602" s="8" t="s">
        <v>4126</v>
      </c>
      <c r="E602" s="8" t="s">
        <v>4336</v>
      </c>
      <c r="F602" s="6" t="s">
        <v>4155</v>
      </c>
      <c r="G602" s="49" t="s">
        <v>5490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602" s="6" t="str" cm="1">
        <f t="array" ref="I602">_xlfn.TEXTJOIN(", ",TRUE,_xlfn.UNIQUE(_xlfn._xlws.FILTER(ARQUIVOS_RECEBIDOS!$F$2:$F$4998,ARQUIVOS_RECEBIDOS!$E$2:$E$4998=LD_01[[#This Row],[DOCUMENTO]])))</f>
        <v>R04</v>
      </c>
      <c r="J602" s="13" cm="1">
        <f t="array" ref="J602">_xlfn.UNIQUE(_xlfn._xlws.FILTER(ARQUIVOS[DATA RECEBIMENTO],(ARQUIVOS[DOCUMENTO]=LD_01[[#This Row],[DOCUMENTO]])*(ARQUIVOS[REVISÃO]=LD_01[[#This Row],[REVISÃO]])))</f>
        <v>45838</v>
      </c>
      <c r="K6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3" spans="1:12" ht="28.8" x14ac:dyDescent="0.3">
      <c r="A603" s="6" t="s">
        <v>3443</v>
      </c>
      <c r="B603" s="6" t="str">
        <f>VLOOKUP(LD_01[[#This Row],[DOCUMENTO]],_xlfn.SORTBY(ARQUIVOS_RECEBIDOS!$E$2:$F$4998,ARQUIVOS_RECEBIDOS!$F$2:$F$4998,-1),2,)</f>
        <v>R03</v>
      </c>
      <c r="C603" s="6" t="s">
        <v>4321</v>
      </c>
      <c r="D603" s="8" t="s">
        <v>4127</v>
      </c>
      <c r="E603" s="8" t="s">
        <v>4336</v>
      </c>
      <c r="F603" s="6" t="s">
        <v>4155</v>
      </c>
      <c r="G603" s="49" t="s">
        <v>5490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603" s="6" t="str" cm="1">
        <f t="array" ref="I603">_xlfn.TEXTJOIN(", ",TRUE,_xlfn.UNIQUE(_xlfn._xlws.FILTER(ARQUIVOS_RECEBIDOS!$F$2:$F$4998,ARQUIVOS_RECEBIDOS!$E$2:$E$4998=LD_01[[#This Row],[DOCUMENTO]])))</f>
        <v>R03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4" spans="1:12" ht="28.8" x14ac:dyDescent="0.3">
      <c r="A604" s="6" t="s">
        <v>3444</v>
      </c>
      <c r="B604" s="6" t="str">
        <f>VLOOKUP(LD_01[[#This Row],[DOCUMENTO]],_xlfn.SORTBY(ARQUIVOS_RECEBIDOS!$E$2:$F$4998,ARQUIVOS_RECEBIDOS!$F$2:$F$4998,-1),2,)</f>
        <v>R03</v>
      </c>
      <c r="C604" s="6" t="s">
        <v>4321</v>
      </c>
      <c r="D604" s="8" t="s">
        <v>4127</v>
      </c>
      <c r="E604" s="8" t="s">
        <v>4336</v>
      </c>
      <c r="F604" s="6" t="s">
        <v>4155</v>
      </c>
      <c r="G604" s="49" t="s">
        <v>5490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604" s="6" t="str" cm="1">
        <f t="array" ref="I604">_xlfn.TEXTJOIN(", ",TRUE,_xlfn.UNIQUE(_xlfn._xlws.FILTER(ARQUIVOS_RECEBIDOS!$F$2:$F$4998,ARQUIVOS_RECEBIDOS!$E$2:$E$4998=LD_01[[#This Row],[DOCUMENTO]])))</f>
        <v>R03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5" spans="1:12" ht="28.8" x14ac:dyDescent="0.3">
      <c r="A605" s="31" t="s">
        <v>3445</v>
      </c>
      <c r="B605" s="6" t="str">
        <f>VLOOKUP(LD_01[[#This Row],[DOCUMENTO]],_xlfn.SORTBY(ARQUIVOS_RECEBIDOS!$E$2:$F$4998,ARQUIVOS_RECEBIDOS!$F$2:$F$4998,-1),2,)</f>
        <v>R02</v>
      </c>
      <c r="C605" s="6" t="s">
        <v>4321</v>
      </c>
      <c r="D605" s="8" t="s">
        <v>5404</v>
      </c>
      <c r="E605" s="8" t="s">
        <v>4336</v>
      </c>
      <c r="F605" s="6" t="s">
        <v>4155</v>
      </c>
      <c r="G605" s="49" t="s">
        <v>5490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605" s="6" t="str" cm="1">
        <f t="array" ref="I605">_xlfn.TEXTJOIN(", ",TRUE,_xlfn.UNIQUE(_xlfn._xlws.FILTER(ARQUIVOS_RECEBIDOS!$F$2:$F$4998,ARQUIVOS_RECEBIDOS!$E$2:$E$4998=LD_01[[#This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6" spans="1:12" ht="28.8" x14ac:dyDescent="0.3">
      <c r="A606" s="31" t="s">
        <v>3446</v>
      </c>
      <c r="B606" s="6" t="str">
        <f>VLOOKUP(LD_01[[#This Row],[DOCUMENTO]],_xlfn.SORTBY(ARQUIVOS_RECEBIDOS!$E$2:$F$4998,ARQUIVOS_RECEBIDOS!$F$2:$F$4998,-1),2,)</f>
        <v>R03</v>
      </c>
      <c r="C606" s="6" t="s">
        <v>4321</v>
      </c>
      <c r="D606" s="8" t="s">
        <v>4261</v>
      </c>
      <c r="E606" s="8" t="s">
        <v>4336</v>
      </c>
      <c r="F606" s="6" t="s">
        <v>4155</v>
      </c>
      <c r="G606" s="49" t="s">
        <v>5490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606" s="6" t="str" cm="1">
        <f t="array" ref="I606">_xlfn.TEXTJOIN(", ",TRUE,_xlfn.UNIQUE(_xlfn._xlws.FILTER(ARQUIVOS_RECEBIDOS!$F$2:$F$4998,ARQUIVOS_RECEBIDOS!$E$2:$E$4998=LD_01[[#This Row],[DOCUMENTO]])))</f>
        <v>R03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7" spans="1:12" ht="28.8" x14ac:dyDescent="0.3">
      <c r="A607" s="6" t="s">
        <v>3447</v>
      </c>
      <c r="B607" s="6" t="str">
        <f>VLOOKUP(LD_01[[#This Row],[DOCUMENTO]],_xlfn.SORTBY(ARQUIVOS_RECEBIDOS!$E$2:$F$4998,ARQUIVOS_RECEBIDOS!$F$2:$F$4998,-1),2,)</f>
        <v>R02</v>
      </c>
      <c r="C607" s="6" t="s">
        <v>4321</v>
      </c>
      <c r="D607" s="8" t="s">
        <v>4096</v>
      </c>
      <c r="E607" s="8" t="s">
        <v>4336</v>
      </c>
      <c r="F607" s="6" t="s">
        <v>4155</v>
      </c>
      <c r="G607" s="49" t="s">
        <v>5490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607" s="6" t="str" cm="1">
        <f t="array" ref="I607">_xlfn.TEXTJOIN(", ",TRUE,_xlfn.UNIQUE(_xlfn._xlws.FILTER(ARQUIVOS_RECEBIDOS!$F$2:$F$4998,ARQUIVOS_RECEBIDOS!$E$2:$E$4998=LD_01[[#This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8" spans="1:12" ht="28.8" x14ac:dyDescent="0.3">
      <c r="A608" s="6" t="s">
        <v>3448</v>
      </c>
      <c r="B608" s="6" t="str">
        <f>VLOOKUP(LD_01[[#This Row],[DOCUMENTO]],_xlfn.SORTBY(ARQUIVOS_RECEBIDOS!$E$2:$F$4998,ARQUIVOS_RECEBIDOS!$F$2:$F$4998,-1),2,)</f>
        <v>R01</v>
      </c>
      <c r="C608" s="6" t="s">
        <v>4321</v>
      </c>
      <c r="D608" s="8" t="s">
        <v>4096</v>
      </c>
      <c r="E608" s="8" t="s">
        <v>4336</v>
      </c>
      <c r="F608" s="6" t="s">
        <v>4155</v>
      </c>
      <c r="G608" s="49" t="s">
        <v>5490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608" s="6" t="str" cm="1">
        <f t="array" ref="I608">_xlfn.TEXTJOIN(", ",TRUE,_xlfn.UNIQUE(_xlfn._xlws.FILTER(ARQUIVOS_RECEBIDOS!$F$2:$F$4998,ARQUIVOS_RECEBIDOS!$E$2:$E$4998=LD_01[[#This Row],[DOCUMENTO]])))</f>
        <v>R01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09" spans="1:12" ht="28.8" x14ac:dyDescent="0.3">
      <c r="A609" s="6" t="s">
        <v>3449</v>
      </c>
      <c r="B609" s="6" t="str">
        <f>VLOOKUP(LD_01[[#This Row],[DOCUMENTO]],_xlfn.SORTBY(ARQUIVOS_RECEBIDOS!$E$2:$F$4998,ARQUIVOS_RECEBIDOS!$F$2:$F$4998,-1),2,)</f>
        <v>R01</v>
      </c>
      <c r="C609" s="6" t="s">
        <v>4321</v>
      </c>
      <c r="D609" s="8" t="s">
        <v>4096</v>
      </c>
      <c r="E609" s="8" t="s">
        <v>4336</v>
      </c>
      <c r="F609" s="6" t="s">
        <v>4155</v>
      </c>
      <c r="G609" s="49" t="s">
        <v>5490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609" s="6" t="str" cm="1">
        <f t="array" ref="I609">_xlfn.TEXTJOIN(", ",TRUE,_xlfn.UNIQUE(_xlfn._xlws.FILTER(ARQUIVOS_RECEBIDOS!$F$2:$F$4998,ARQUIVOS_RECEBIDOS!$E$2:$E$4998=LD_01[[#This Row],[DOCUMENTO]])))</f>
        <v>R01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0" spans="1:12" ht="28.8" x14ac:dyDescent="0.3">
      <c r="A610" s="6" t="s">
        <v>3450</v>
      </c>
      <c r="B610" s="6" t="str">
        <f>VLOOKUP(LD_01[[#This Row],[DOCUMENTO]],_xlfn.SORTBY(ARQUIVOS_RECEBIDOS!$E$2:$F$4998,ARQUIVOS_RECEBIDOS!$F$2:$F$4998,-1),2,)</f>
        <v>R01</v>
      </c>
      <c r="C610" s="6" t="s">
        <v>4321</v>
      </c>
      <c r="D610" s="8" t="s">
        <v>4096</v>
      </c>
      <c r="E610" s="8" t="s">
        <v>4336</v>
      </c>
      <c r="F610" s="6" t="s">
        <v>4155</v>
      </c>
      <c r="G610" s="49" t="s">
        <v>5490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610" s="6" t="str" cm="1">
        <f t="array" ref="I610">_xlfn.TEXTJOIN(", ",TRUE,_xlfn.UNIQUE(_xlfn._xlws.FILTER(ARQUIVOS_RECEBIDOS!$F$2:$F$4998,ARQUIVOS_RECEBIDOS!$E$2:$E$4998=LD_01[[#This Row],[DOCUMENTO]])))</f>
        <v>R01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1" spans="1:12" ht="28.8" x14ac:dyDescent="0.3">
      <c r="A611" s="6" t="s">
        <v>3451</v>
      </c>
      <c r="B611" s="6" t="str">
        <f>VLOOKUP(LD_01[[#This Row],[DOCUMENTO]],_xlfn.SORTBY(ARQUIVOS_RECEBIDOS!$E$2:$F$4998,ARQUIVOS_RECEBIDOS!$F$2:$F$4998,-1),2,)</f>
        <v>R00</v>
      </c>
      <c r="C611" s="6" t="s">
        <v>4321</v>
      </c>
      <c r="D611" s="8" t="s">
        <v>4096</v>
      </c>
      <c r="E611" s="8" t="s">
        <v>4336</v>
      </c>
      <c r="F611" s="6" t="s">
        <v>4155</v>
      </c>
      <c r="G611" s="49" t="s">
        <v>5490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611" s="6" t="str" cm="1">
        <f t="array" ref="I611">_xlfn.TEXTJOIN(", ",TRUE,_xlfn.UNIQUE(_xlfn._xlws.FILTER(ARQUIVOS_RECEBIDOS!$F$2:$F$4998,ARQUIVOS_RECEBIDOS!$E$2:$E$4998=LD_01[[#This Row],[DOCUMENTO]])))</f>
        <v>R00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2" spans="1:12" ht="28.8" x14ac:dyDescent="0.3">
      <c r="A612" s="6" t="s">
        <v>3452</v>
      </c>
      <c r="B612" s="6" t="str">
        <f>VLOOKUP(LD_01[[#This Row],[DOCUMENTO]],_xlfn.SORTBY(ARQUIVOS_RECEBIDOS!$E$2:$F$4998,ARQUIVOS_RECEBIDOS!$F$2:$F$4998,-1),2,)</f>
        <v>R01</v>
      </c>
      <c r="C612" s="6" t="s">
        <v>4321</v>
      </c>
      <c r="D612" s="8" t="s">
        <v>4096</v>
      </c>
      <c r="E612" s="8" t="s">
        <v>4336</v>
      </c>
      <c r="F612" s="6" t="s">
        <v>4155</v>
      </c>
      <c r="G612" s="49" t="s">
        <v>5490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612" s="6" t="str" cm="1">
        <f t="array" ref="I612">_xlfn.TEXTJOIN(", ",TRUE,_xlfn.UNIQUE(_xlfn._xlws.FILTER(ARQUIVOS_RECEBIDOS!$F$2:$F$4998,ARQUIVOS_RECEBIDOS!$E$2:$E$4998=LD_01[[#This Row],[DOCUMENTO]])))</f>
        <v>R01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3" spans="1:12" ht="28.8" x14ac:dyDescent="0.3">
      <c r="A613" s="6" t="s">
        <v>3453</v>
      </c>
      <c r="B613" s="6" t="str">
        <f>VLOOKUP(LD_01[[#This Row],[DOCUMENTO]],_xlfn.SORTBY(ARQUIVOS_RECEBIDOS!$E$2:$F$4998,ARQUIVOS_RECEBIDOS!$F$2:$F$4998,-1),2,)</f>
        <v>R00</v>
      </c>
      <c r="C613" s="6" t="s">
        <v>4321</v>
      </c>
      <c r="D613" s="8" t="s">
        <v>4128</v>
      </c>
      <c r="E613" s="8" t="s">
        <v>4336</v>
      </c>
      <c r="F613" s="6" t="s">
        <v>4155</v>
      </c>
      <c r="G613" s="49" t="s">
        <v>5490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613" s="6" t="str" cm="1">
        <f t="array" ref="I613">_xlfn.TEXTJOIN(", ",TRUE,_xlfn.UNIQUE(_xlfn._xlws.FILTER(ARQUIVOS_RECEBIDOS!$F$2:$F$4998,ARQUIVOS_RECEBIDOS!$E$2:$E$4998=LD_01[[#This Row],[DOCUMENTO]])))</f>
        <v>R00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4" spans="1:12" ht="28.8" x14ac:dyDescent="0.3">
      <c r="A614" s="6" t="s">
        <v>3454</v>
      </c>
      <c r="B614" s="6" t="str">
        <f>VLOOKUP(LD_01[[#This Row],[DOCUMENTO]],_xlfn.SORTBY(ARQUIVOS_RECEBIDOS!$E$2:$F$4998,ARQUIVOS_RECEBIDOS!$F$2:$F$4998,-1),2,)</f>
        <v>R04</v>
      </c>
      <c r="C614" s="6" t="s">
        <v>4321</v>
      </c>
      <c r="D614" s="8" t="s">
        <v>4107</v>
      </c>
      <c r="E614" s="8" t="s">
        <v>4336</v>
      </c>
      <c r="F614" s="6" t="s">
        <v>4155</v>
      </c>
      <c r="G614" s="49" t="s">
        <v>5490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614" s="6" t="str" cm="1">
        <f t="array" ref="I614">_xlfn.TEXTJOIN(", ",TRUE,_xlfn.UNIQUE(_xlfn._xlws.FILTER(ARQUIVOS_RECEBIDOS!$F$2:$F$4998,ARQUIVOS_RECEBIDOS!$E$2:$E$4998=LD_01[[#This Row],[DOCUMENTO]])))</f>
        <v>R04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5" spans="1:12" ht="28.8" x14ac:dyDescent="0.3">
      <c r="A615" s="6" t="s">
        <v>3455</v>
      </c>
      <c r="B615" s="6" t="str">
        <f>VLOOKUP(LD_01[[#This Row],[DOCUMENTO]],_xlfn.SORTBY(ARQUIVOS_RECEBIDOS!$E$2:$F$4998,ARQUIVOS_RECEBIDOS!$F$2:$F$4998,-1),2,)</f>
        <v>R00</v>
      </c>
      <c r="C615" s="6" t="s">
        <v>4321</v>
      </c>
      <c r="D615" s="8" t="s">
        <v>4195</v>
      </c>
      <c r="E615" s="8" t="s">
        <v>4336</v>
      </c>
      <c r="F615" s="6" t="s">
        <v>4155</v>
      </c>
      <c r="G615" s="49" t="s">
        <v>5490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615" s="6" t="str" cm="1">
        <f t="array" ref="I615">_xlfn.TEXTJOIN(", ",TRUE,_xlfn.UNIQUE(_xlfn._xlws.FILTER(ARQUIVOS_RECEBIDOS!$F$2:$F$4998,ARQUIVOS_RECEBIDOS!$E$2:$E$4998=LD_01[[#This Row],[DOCUMENTO]])))</f>
        <v>R00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01\MSV-163MS-535-545\19.GG</v>
      </c>
      <c r="L6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ATERPA\0.TABLET\A373_Projetos_Ano01\MSV-163MS-535-545\19.GG</v>
      </c>
    </row>
    <row r="616" spans="1:12" ht="28.8" x14ac:dyDescent="0.3">
      <c r="A616" s="6" t="s">
        <v>3456</v>
      </c>
      <c r="B616" s="6" t="str">
        <f>VLOOKUP(LD_01[[#This Row],[DOCUMENTO]],_xlfn.SORTBY(ARQUIVOS_RECEBIDOS!$E$2:$F$4998,ARQUIVOS_RECEBIDOS!$F$2:$F$4998,-1),2,)</f>
        <v>R03</v>
      </c>
      <c r="C616" s="6" t="s">
        <v>4321</v>
      </c>
      <c r="D616" s="8" t="s">
        <v>4262</v>
      </c>
      <c r="E616" s="8" t="s">
        <v>4337</v>
      </c>
      <c r="F616" s="6" t="s">
        <v>4156</v>
      </c>
      <c r="G616" s="49" t="s">
        <v>5490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16" s="6" t="str" cm="1">
        <f t="array" ref="I616">_xlfn.TEXTJOIN(", ",TRUE,_xlfn.UNIQUE(_xlfn._xlws.FILTER(ARQUIVOS_RECEBIDOS!$F$2:$F$4998,ARQUIVOS_RECEBIDOS!$E$2:$E$4998=LD_01[[#This Row],[DOCUMENTO]])))</f>
        <v>R03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17" spans="1:12" ht="28.8" x14ac:dyDescent="0.3">
      <c r="A617" s="6" t="s">
        <v>3457</v>
      </c>
      <c r="B617" s="6" t="str">
        <f>VLOOKUP(LD_01[[#This Row],[DOCUMENTO]],_xlfn.SORTBY(ARQUIVOS_RECEBIDOS!$E$2:$F$4998,ARQUIVOS_RECEBIDOS!$F$2:$F$4998,-1),2,)</f>
        <v>R03</v>
      </c>
      <c r="C617" s="6" t="s">
        <v>4321</v>
      </c>
      <c r="D617" s="8" t="s">
        <v>4262</v>
      </c>
      <c r="E617" s="8" t="s">
        <v>4337</v>
      </c>
      <c r="F617" s="6" t="s">
        <v>4156</v>
      </c>
      <c r="G617" s="49" t="s">
        <v>5490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17" s="6" t="str" cm="1">
        <f t="array" ref="I617">_xlfn.TEXTJOIN(", ",TRUE,_xlfn.UNIQUE(_xlfn._xlws.FILTER(ARQUIVOS_RECEBIDOS!$F$2:$F$4998,ARQUIVOS_RECEBIDOS!$E$2:$E$4998=LD_01[[#This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18" spans="1:12" ht="28.8" x14ac:dyDescent="0.3">
      <c r="A618" s="6" t="s">
        <v>3458</v>
      </c>
      <c r="B618" s="6" t="str">
        <f>VLOOKUP(LD_01[[#This Row],[DOCUMENTO]],_xlfn.SORTBY(ARQUIVOS_RECEBIDOS!$E$2:$F$4998,ARQUIVOS_RECEBIDOS!$F$2:$F$4998,-1),2,)</f>
        <v>R03</v>
      </c>
      <c r="C618" s="6" t="s">
        <v>4321</v>
      </c>
      <c r="D618" s="8" t="s">
        <v>4262</v>
      </c>
      <c r="E618" s="8" t="s">
        <v>4337</v>
      </c>
      <c r="F618" s="6" t="s">
        <v>4156</v>
      </c>
      <c r="G618" s="49" t="s">
        <v>5490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18" s="6" t="str" cm="1">
        <f t="array" ref="I618">_xlfn.TEXTJOIN(", ",TRUE,_xlfn.UNIQUE(_xlfn._xlws.FILTER(ARQUIVOS_RECEBIDOS!$F$2:$F$4998,ARQUIVOS_RECEBIDOS!$E$2:$E$4998=LD_01[[#This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19" spans="1:12" ht="28.8" x14ac:dyDescent="0.3">
      <c r="A619" s="6" t="s">
        <v>3459</v>
      </c>
      <c r="B619" s="6" t="str">
        <f>VLOOKUP(LD_01[[#This Row],[DOCUMENTO]],_xlfn.SORTBY(ARQUIVOS_RECEBIDOS!$E$2:$F$4998,ARQUIVOS_RECEBIDOS!$F$2:$F$4998,-1),2,)</f>
        <v>R04</v>
      </c>
      <c r="C619" s="6" t="s">
        <v>4321</v>
      </c>
      <c r="D619" s="8" t="s">
        <v>4262</v>
      </c>
      <c r="E619" s="8" t="s">
        <v>4337</v>
      </c>
      <c r="F619" s="6" t="s">
        <v>4156</v>
      </c>
      <c r="G619" s="49" t="s">
        <v>5490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19" s="6" t="str" cm="1">
        <f t="array" ref="I619">_xlfn.TEXTJOIN(", ",TRUE,_xlfn.UNIQUE(_xlfn._xlws.FILTER(ARQUIVOS_RECEBIDOS!$F$2:$F$4998,ARQUIVOS_RECEBIDOS!$E$2:$E$4998=LD_01[[#This Row],[DOCUMENTO]])))</f>
        <v>R04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0" spans="1:12" ht="28.8" x14ac:dyDescent="0.3">
      <c r="A620" s="6" t="s">
        <v>3460</v>
      </c>
      <c r="B620" s="6" t="str">
        <f>VLOOKUP(LD_01[[#This Row],[DOCUMENTO]],_xlfn.SORTBY(ARQUIVOS_RECEBIDOS!$E$2:$F$4998,ARQUIVOS_RECEBIDOS!$F$2:$F$4998,-1),2,)</f>
        <v>R04</v>
      </c>
      <c r="C620" s="6" t="s">
        <v>4321</v>
      </c>
      <c r="D620" s="8" t="s">
        <v>4262</v>
      </c>
      <c r="E620" s="8" t="s">
        <v>4337</v>
      </c>
      <c r="F620" s="6" t="s">
        <v>4156</v>
      </c>
      <c r="G620" s="49" t="s">
        <v>5490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20" s="6" t="str" cm="1">
        <f t="array" ref="I620">_xlfn.TEXTJOIN(", ",TRUE,_xlfn.UNIQUE(_xlfn._xlws.FILTER(ARQUIVOS_RECEBIDOS!$F$2:$F$4998,ARQUIVOS_RECEBIDOS!$E$2:$E$4998=LD_01[[#This Row],[DOCUMENTO]])))</f>
        <v>R04</v>
      </c>
      <c r="J620" s="13" cm="1">
        <f t="array" ref="J620">_xlfn.UNIQUE(_xlfn._xlws.FILTER(ARQUIVOS[DATA RECEBIMENTO],(ARQUIVOS[DOCUMENTO]=LD_01[[#This Row],[DOCUMENTO]])*(ARQUIVOS[REVISÃO]=LD_01[[#This Row],[REVISÃO]])))</f>
        <v>45838</v>
      </c>
      <c r="K6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1" spans="1:12" ht="28.8" x14ac:dyDescent="0.3">
      <c r="A621" s="6" t="s">
        <v>3461</v>
      </c>
      <c r="B621" s="6" t="str">
        <f>VLOOKUP(LD_01[[#This Row],[DOCUMENTO]],_xlfn.SORTBY(ARQUIVOS_RECEBIDOS!$E$2:$F$4998,ARQUIVOS_RECEBIDOS!$F$2:$F$4998,-1),2,)</f>
        <v>R03</v>
      </c>
      <c r="C621" s="6" t="s">
        <v>4321</v>
      </c>
      <c r="D621" s="8" t="s">
        <v>4262</v>
      </c>
      <c r="E621" s="8" t="s">
        <v>4337</v>
      </c>
      <c r="F621" s="6" t="s">
        <v>4156</v>
      </c>
      <c r="G621" s="49" t="s">
        <v>5490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21" s="6" t="str" cm="1">
        <f t="array" ref="I621">_xlfn.TEXTJOIN(", ",TRUE,_xlfn.UNIQUE(_xlfn._xlws.FILTER(ARQUIVOS_RECEBIDOS!$F$2:$F$4998,ARQUIVOS_RECEBIDOS!$E$2:$E$4998=LD_01[[#This Row],[DOCUMENTO]])))</f>
        <v>R03</v>
      </c>
      <c r="J621" s="13" cm="1">
        <f t="array" ref="J621">_xlfn.UNIQUE(_xlfn._xlws.FILTER(ARQUIVOS[DATA RECEBIMENTO],(ARQUIVOS[DOCUMENTO]=LD_01[[#This Row],[DOCUMENTO]])*(ARQUIVOS[REVISÃO]=LD_01[[#This Row],[REVISÃO]])))</f>
        <v>45838</v>
      </c>
      <c r="K6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2" spans="1:12" ht="28.8" x14ac:dyDescent="0.3">
      <c r="A622" s="6" t="s">
        <v>3462</v>
      </c>
      <c r="B622" s="6" t="str">
        <f>VLOOKUP(LD_01[[#This Row],[DOCUMENTO]],_xlfn.SORTBY(ARQUIVOS_RECEBIDOS!$E$2:$F$4998,ARQUIVOS_RECEBIDOS!$F$2:$F$4998,-1),2,)</f>
        <v>R03</v>
      </c>
      <c r="C622" s="6" t="s">
        <v>4321</v>
      </c>
      <c r="D622" s="8" t="s">
        <v>4262</v>
      </c>
      <c r="E622" s="8" t="s">
        <v>4337</v>
      </c>
      <c r="F622" s="6" t="s">
        <v>4156</v>
      </c>
      <c r="G622" s="49" t="s">
        <v>5490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22" s="6" t="str" cm="1">
        <f t="array" ref="I622">_xlfn.TEXTJOIN(", ",TRUE,_xlfn.UNIQUE(_xlfn._xlws.FILTER(ARQUIVOS_RECEBIDOS!$F$2:$F$4998,ARQUIVOS_RECEBIDOS!$E$2:$E$4998=LD_01[[#This Row],[DOCUMENTO]])))</f>
        <v>R03</v>
      </c>
      <c r="J622" s="13" cm="1">
        <f t="array" ref="J622">_xlfn.UNIQUE(_xlfn._xlws.FILTER(ARQUIVOS[DATA RECEBIMENTO],(ARQUIVOS[DOCUMENTO]=LD_01[[#This Row],[DOCUMENTO]])*(ARQUIVOS[REVISÃO]=LD_01[[#This Row],[REVISÃO]])))</f>
        <v>45838</v>
      </c>
      <c r="K6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3" spans="1:12" ht="28.8" x14ac:dyDescent="0.3">
      <c r="A623" s="6" t="s">
        <v>3463</v>
      </c>
      <c r="B623" s="6" t="str">
        <f>VLOOKUP(LD_01[[#This Row],[DOCUMENTO]],_xlfn.SORTBY(ARQUIVOS_RECEBIDOS!$E$2:$F$4998,ARQUIVOS_RECEBIDOS!$F$2:$F$4998,-1),2,)</f>
        <v>R04</v>
      </c>
      <c r="C623" s="6" t="s">
        <v>4321</v>
      </c>
      <c r="D623" s="8" t="s">
        <v>4262</v>
      </c>
      <c r="E623" s="8" t="s">
        <v>4337</v>
      </c>
      <c r="F623" s="6" t="s">
        <v>4156</v>
      </c>
      <c r="G623" s="49" t="s">
        <v>5490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23" s="6" t="str" cm="1">
        <f t="array" ref="I623">_xlfn.TEXTJOIN(", ",TRUE,_xlfn.UNIQUE(_xlfn._xlws.FILTER(ARQUIVOS_RECEBIDOS!$F$2:$F$4998,ARQUIVOS_RECEBIDOS!$E$2:$E$4998=LD_01[[#This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4" spans="1:12" ht="28.8" x14ac:dyDescent="0.3">
      <c r="A624" s="6" t="s">
        <v>3464</v>
      </c>
      <c r="B624" s="6" t="str">
        <f>VLOOKUP(LD_01[[#This Row],[DOCUMENTO]],_xlfn.SORTBY(ARQUIVOS_RECEBIDOS!$E$2:$F$4998,ARQUIVOS_RECEBIDOS!$F$2:$F$4998,-1),2,)</f>
        <v>R03</v>
      </c>
      <c r="C624" s="6" t="s">
        <v>4321</v>
      </c>
      <c r="D624" s="8" t="s">
        <v>4262</v>
      </c>
      <c r="E624" s="8" t="s">
        <v>4337</v>
      </c>
      <c r="F624" s="6" t="s">
        <v>4156</v>
      </c>
      <c r="G624" s="49" t="s">
        <v>5490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24" s="6" t="str" cm="1">
        <f t="array" ref="I624">_xlfn.TEXTJOIN(", ",TRUE,_xlfn.UNIQUE(_xlfn._xlws.FILTER(ARQUIVOS_RECEBIDOS!$F$2:$F$4998,ARQUIVOS_RECEBIDOS!$E$2:$E$4998=LD_01[[#This Row],[DOCUMENTO]])))</f>
        <v>R03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5" spans="1:12" ht="28.8" x14ac:dyDescent="0.3">
      <c r="A625" s="6" t="s">
        <v>3465</v>
      </c>
      <c r="B625" s="6" t="str">
        <f>VLOOKUP(LD_01[[#This Row],[DOCUMENTO]],_xlfn.SORTBY(ARQUIVOS_RECEBIDOS!$E$2:$F$4998,ARQUIVOS_RECEBIDOS!$F$2:$F$4998,-1),2,)</f>
        <v>R03</v>
      </c>
      <c r="C625" s="6" t="s">
        <v>4321</v>
      </c>
      <c r="D625" s="8" t="s">
        <v>4262</v>
      </c>
      <c r="E625" s="8" t="s">
        <v>4337</v>
      </c>
      <c r="F625" s="6" t="s">
        <v>4156</v>
      </c>
      <c r="G625" s="49" t="s">
        <v>5490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25" s="6" t="str" cm="1">
        <f t="array" ref="I625">_xlfn.TEXTJOIN(", ",TRUE,_xlfn.UNIQUE(_xlfn._xlws.FILTER(ARQUIVOS_RECEBIDOS!$F$2:$F$4998,ARQUIVOS_RECEBIDOS!$E$2:$E$4998=LD_01[[#This Row],[DOCUMENTO]])))</f>
        <v>R03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6" spans="1:12" ht="28.8" x14ac:dyDescent="0.3">
      <c r="A626" s="6" t="s">
        <v>3466</v>
      </c>
      <c r="B626" s="6" t="str">
        <f>VLOOKUP(LD_01[[#This Row],[DOCUMENTO]],_xlfn.SORTBY(ARQUIVOS_RECEBIDOS!$E$2:$F$4998,ARQUIVOS_RECEBIDOS!$F$2:$F$4998,-1),2,)</f>
        <v>R00</v>
      </c>
      <c r="C626" s="6" t="s">
        <v>4321</v>
      </c>
      <c r="D626" s="8" t="s">
        <v>4170</v>
      </c>
      <c r="E626" s="8" t="s">
        <v>4337</v>
      </c>
      <c r="F626" s="6" t="s">
        <v>4156</v>
      </c>
      <c r="G626" s="49" t="s">
        <v>5490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626" s="6" t="str" cm="1">
        <f t="array" ref="I626">_xlfn.TEXTJOIN(", ",TRUE,_xlfn.UNIQUE(_xlfn._xlws.FILTER(ARQUIVOS_RECEBIDOS!$F$2:$F$4998,ARQUIVOS_RECEBIDOS!$E$2:$E$4998=LD_01[[#This Row],[DOCUMENTO]])))</f>
        <v>R00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01\MSV-163MS-535-545\23.IN</v>
      </c>
      <c r="L6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ATERPA\0.TABLET\A373_Projetos_Ano01\MSV-163MS-535-545\23.IN</v>
      </c>
    </row>
    <row r="627" spans="1:12" ht="28.8" x14ac:dyDescent="0.3">
      <c r="A627" s="6" t="s">
        <v>3504</v>
      </c>
      <c r="B627" s="6" t="str">
        <f>VLOOKUP(LD_01[[#This Row],[DOCUMENTO]],_xlfn.SORTBY(ARQUIVOS_RECEBIDOS!$E$2:$F$4998,ARQUIVOS_RECEBIDOS!$F$2:$F$4998,-1),2,)</f>
        <v>R04</v>
      </c>
      <c r="C627" s="6" t="s">
        <v>4321</v>
      </c>
      <c r="D627" s="8" t="s">
        <v>4172</v>
      </c>
      <c r="E627" s="8" t="s">
        <v>4338</v>
      </c>
      <c r="F627" s="6" t="s">
        <v>4158</v>
      </c>
      <c r="G627" s="49" t="s">
        <v>5490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27" s="6" t="str" cm="1">
        <f t="array" ref="I627">_xlfn.TEXTJOIN(", ",TRUE,_xlfn.UNIQUE(_xlfn._xlws.FILTER(ARQUIVOS_RECEBIDOS!$F$2:$F$4998,ARQUIVOS_RECEBIDOS!$E$2:$E$4998=LD_01[[#This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28" spans="1:12" ht="28.8" x14ac:dyDescent="0.3">
      <c r="A628" s="6" t="s">
        <v>3505</v>
      </c>
      <c r="B628" s="6" t="str">
        <f>VLOOKUP(LD_01[[#This Row],[DOCUMENTO]],_xlfn.SORTBY(ARQUIVOS_RECEBIDOS!$E$2:$F$4998,ARQUIVOS_RECEBIDOS!$F$2:$F$4998,-1),2,)</f>
        <v>R04</v>
      </c>
      <c r="C628" s="6" t="s">
        <v>4321</v>
      </c>
      <c r="D628" s="8" t="s">
        <v>4172</v>
      </c>
      <c r="E628" s="8" t="s">
        <v>4338</v>
      </c>
      <c r="F628" s="6" t="s">
        <v>4158</v>
      </c>
      <c r="G628" s="49" t="s">
        <v>5490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28" s="6" t="str" cm="1">
        <f t="array" ref="I628">_xlfn.TEXTJOIN(", ",TRUE,_xlfn.UNIQUE(_xlfn._xlws.FILTER(ARQUIVOS_RECEBIDOS!$F$2:$F$4998,ARQUIVOS_RECEBIDOS!$E$2:$E$4998=LD_01[[#This Row],[DOCUMENTO]])))</f>
        <v>R04</v>
      </c>
      <c r="J628" s="13" cm="1">
        <f t="array" ref="J628">_xlfn.UNIQUE(_xlfn._xlws.FILTER(ARQUIVOS[DATA RECEBIMENTO],(ARQUIVOS[DOCUMENTO]=LD_01[[#This Row],[DOCUMENTO]])*(ARQUIVOS[REVISÃO]=LD_01[[#This Row],[REVISÃO]])))</f>
        <v>45838</v>
      </c>
      <c r="K6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29" spans="1:12" ht="28.8" x14ac:dyDescent="0.3">
      <c r="A629" s="6" t="s">
        <v>3506</v>
      </c>
      <c r="B629" s="6" t="str">
        <f>VLOOKUP(LD_01[[#This Row],[DOCUMENTO]],_xlfn.SORTBY(ARQUIVOS_RECEBIDOS!$E$2:$F$4998,ARQUIVOS_RECEBIDOS!$F$2:$F$4998,-1),2,)</f>
        <v>R04</v>
      </c>
      <c r="C629" s="6" t="s">
        <v>4321</v>
      </c>
      <c r="D629" s="8" t="s">
        <v>4172</v>
      </c>
      <c r="E629" s="8" t="s">
        <v>4338</v>
      </c>
      <c r="F629" s="6" t="s">
        <v>4158</v>
      </c>
      <c r="G629" s="49" t="s">
        <v>5490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29" s="6" t="str" cm="1">
        <f t="array" ref="I629">_xlfn.TEXTJOIN(", ",TRUE,_xlfn.UNIQUE(_xlfn._xlws.FILTER(ARQUIVOS_RECEBIDOS!$F$2:$F$4998,ARQUIVOS_RECEBIDOS!$E$2:$E$4998=LD_01[[#This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0" spans="1:12" ht="28.8" x14ac:dyDescent="0.3">
      <c r="A630" s="6" t="s">
        <v>3507</v>
      </c>
      <c r="B630" s="6" t="str">
        <f>VLOOKUP(LD_01[[#This Row],[DOCUMENTO]],_xlfn.SORTBY(ARQUIVOS_RECEBIDOS!$E$2:$F$4998,ARQUIVOS_RECEBIDOS!$F$2:$F$4998,-1),2,)</f>
        <v>R04</v>
      </c>
      <c r="C630" s="6" t="s">
        <v>4321</v>
      </c>
      <c r="D630" s="8" t="s">
        <v>4172</v>
      </c>
      <c r="E630" s="8" t="s">
        <v>4338</v>
      </c>
      <c r="F630" s="6" t="s">
        <v>4158</v>
      </c>
      <c r="G630" s="49" t="s">
        <v>5490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30" s="6" t="str" cm="1">
        <f t="array" ref="I630">_xlfn.TEXTJOIN(", ",TRUE,_xlfn.UNIQUE(_xlfn._xlws.FILTER(ARQUIVOS_RECEBIDOS!$F$2:$F$4998,ARQUIVOS_RECEBIDOS!$E$2:$E$4998=LD_01[[#This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1" spans="1:12" ht="28.8" x14ac:dyDescent="0.3">
      <c r="A631" s="6" t="s">
        <v>3508</v>
      </c>
      <c r="B631" s="6" t="str">
        <f>VLOOKUP(LD_01[[#This Row],[DOCUMENTO]],_xlfn.SORTBY(ARQUIVOS_RECEBIDOS!$E$2:$F$4998,ARQUIVOS_RECEBIDOS!$F$2:$F$4998,-1),2,)</f>
        <v>R04</v>
      </c>
      <c r="C631" s="6" t="s">
        <v>4321</v>
      </c>
      <c r="D631" s="8" t="s">
        <v>4172</v>
      </c>
      <c r="E631" s="8" t="s">
        <v>4338</v>
      </c>
      <c r="F631" s="6" t="s">
        <v>4158</v>
      </c>
      <c r="G631" s="49" t="s">
        <v>5490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31" s="6" t="str" cm="1">
        <f t="array" ref="I631">_xlfn.TEXTJOIN(", ",TRUE,_xlfn.UNIQUE(_xlfn._xlws.FILTER(ARQUIVOS_RECEBIDOS!$F$2:$F$4998,ARQUIVOS_RECEBIDOS!$E$2:$E$4998=LD_01[[#This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2" spans="1:12" ht="28.8" x14ac:dyDescent="0.3">
      <c r="A632" s="6" t="s">
        <v>3509</v>
      </c>
      <c r="B632" s="6" t="str">
        <f>VLOOKUP(LD_01[[#This Row],[DOCUMENTO]],_xlfn.SORTBY(ARQUIVOS_RECEBIDOS!$E$2:$F$4998,ARQUIVOS_RECEBIDOS!$F$2:$F$4998,-1),2,)</f>
        <v>R04</v>
      </c>
      <c r="C632" s="6" t="s">
        <v>4321</v>
      </c>
      <c r="D632" s="8" t="s">
        <v>4172</v>
      </c>
      <c r="E632" s="8" t="s">
        <v>4338</v>
      </c>
      <c r="F632" s="6" t="s">
        <v>4158</v>
      </c>
      <c r="G632" s="49" t="s">
        <v>5490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32" s="6" t="str" cm="1">
        <f t="array" ref="I632">_xlfn.TEXTJOIN(", ",TRUE,_xlfn.UNIQUE(_xlfn._xlws.FILTER(ARQUIVOS_RECEBIDOS!$F$2:$F$4998,ARQUIVOS_RECEBIDOS!$E$2:$E$4998=LD_01[[#This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3" spans="1:12" ht="28.8" x14ac:dyDescent="0.3">
      <c r="A633" s="6" t="s">
        <v>3510</v>
      </c>
      <c r="B633" s="6" t="str">
        <f>VLOOKUP(LD_01[[#This Row],[DOCUMENTO]],_xlfn.SORTBY(ARQUIVOS_RECEBIDOS!$E$2:$F$4998,ARQUIVOS_RECEBIDOS!$F$2:$F$4998,-1),2,)</f>
        <v>R04</v>
      </c>
      <c r="C633" s="6" t="s">
        <v>4321</v>
      </c>
      <c r="D633" s="8" t="s">
        <v>4172</v>
      </c>
      <c r="E633" s="8" t="s">
        <v>4338</v>
      </c>
      <c r="F633" s="6" t="s">
        <v>4158</v>
      </c>
      <c r="G633" s="49" t="s">
        <v>5490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33" s="6" t="str" cm="1">
        <f t="array" ref="I633">_xlfn.TEXTJOIN(", ",TRUE,_xlfn.UNIQUE(_xlfn._xlws.FILTER(ARQUIVOS_RECEBIDOS!$F$2:$F$4998,ARQUIVOS_RECEBIDOS!$E$2:$E$4998=LD_01[[#This Row],[DOCUMENTO]])))</f>
        <v>R04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4" spans="1:12" ht="28.8" x14ac:dyDescent="0.3">
      <c r="A634" s="6" t="s">
        <v>3511</v>
      </c>
      <c r="B634" s="6" t="str">
        <f>VLOOKUP(LD_01[[#This Row],[DOCUMENTO]],_xlfn.SORTBY(ARQUIVOS_RECEBIDOS!$E$2:$F$4998,ARQUIVOS_RECEBIDOS!$F$2:$F$4998,-1),2,)</f>
        <v>R04</v>
      </c>
      <c r="C634" s="6" t="s">
        <v>4321</v>
      </c>
      <c r="D634" s="8" t="s">
        <v>4172</v>
      </c>
      <c r="E634" s="8" t="s">
        <v>4338</v>
      </c>
      <c r="F634" s="6" t="s">
        <v>4158</v>
      </c>
      <c r="G634" s="49" t="s">
        <v>5490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34" s="6" t="str" cm="1">
        <f t="array" ref="I634">_xlfn.TEXTJOIN(", ",TRUE,_xlfn.UNIQUE(_xlfn._xlws.FILTER(ARQUIVOS_RECEBIDOS!$F$2:$F$4998,ARQUIVOS_RECEBIDOS!$E$2:$E$4998=LD_01[[#This Row],[DOCUMENTO]])))</f>
        <v>R04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5" spans="1:12" ht="28.8" x14ac:dyDescent="0.3">
      <c r="A635" s="6" t="s">
        <v>3512</v>
      </c>
      <c r="B635" s="6" t="str">
        <f>VLOOKUP(LD_01[[#This Row],[DOCUMENTO]],_xlfn.SORTBY(ARQUIVOS_RECEBIDOS!$E$2:$F$4998,ARQUIVOS_RECEBIDOS!$F$2:$F$4998,-1),2,)</f>
        <v>R04</v>
      </c>
      <c r="C635" s="6" t="s">
        <v>4321</v>
      </c>
      <c r="D635" s="8" t="s">
        <v>4172</v>
      </c>
      <c r="E635" s="8" t="s">
        <v>4338</v>
      </c>
      <c r="F635" s="6" t="s">
        <v>4158</v>
      </c>
      <c r="G635" s="49" t="s">
        <v>5490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35" s="6" t="str" cm="1">
        <f t="array" ref="I635">_xlfn.TEXTJOIN(", ",TRUE,_xlfn.UNIQUE(_xlfn._xlws.FILTER(ARQUIVOS_RECEBIDOS!$F$2:$F$4998,ARQUIVOS_RECEBIDOS!$E$2:$E$4998=LD_01[[#This Row],[DOCUMENTO]])))</f>
        <v>R04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6" spans="1:12" ht="28.8" x14ac:dyDescent="0.3">
      <c r="A636" s="6" t="s">
        <v>3513</v>
      </c>
      <c r="B636" s="6" t="str">
        <f>VLOOKUP(LD_01[[#This Row],[DOCUMENTO]],_xlfn.SORTBY(ARQUIVOS_RECEBIDOS!$E$2:$F$4998,ARQUIVOS_RECEBIDOS!$F$2:$F$4998,-1),2,)</f>
        <v>R04</v>
      </c>
      <c r="C636" s="6" t="s">
        <v>4321</v>
      </c>
      <c r="D636" s="8" t="s">
        <v>4172</v>
      </c>
      <c r="E636" s="8" t="s">
        <v>4338</v>
      </c>
      <c r="F636" s="6" t="s">
        <v>4158</v>
      </c>
      <c r="G636" s="49" t="s">
        <v>5490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36" s="6" t="str" cm="1">
        <f t="array" ref="I636">_xlfn.TEXTJOIN(", ",TRUE,_xlfn.UNIQUE(_xlfn._xlws.FILTER(ARQUIVOS_RECEBIDOS!$F$2:$F$4998,ARQUIVOS_RECEBIDOS!$E$2:$E$4998=LD_01[[#This Row],[DOCUMENTO]])))</f>
        <v>R04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7" spans="1:12" ht="28.8" x14ac:dyDescent="0.3">
      <c r="A637" s="6" t="s">
        <v>3514</v>
      </c>
      <c r="B637" s="6" t="str">
        <f>VLOOKUP(LD_01[[#This Row],[DOCUMENTO]],_xlfn.SORTBY(ARQUIVOS_RECEBIDOS!$E$2:$F$4998,ARQUIVOS_RECEBIDOS!$F$2:$F$4998,-1),2,)</f>
        <v>R00</v>
      </c>
      <c r="C637" s="6" t="s">
        <v>4321</v>
      </c>
      <c r="D637" s="8" t="s">
        <v>4172</v>
      </c>
      <c r="E637" s="8" t="s">
        <v>4338</v>
      </c>
      <c r="F637" s="6" t="s">
        <v>4158</v>
      </c>
      <c r="G637" s="49" t="s">
        <v>5490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37" s="6" t="str" cm="1">
        <f t="array" ref="I637">_xlfn.TEXTJOIN(", ",TRUE,_xlfn.UNIQUE(_xlfn._xlws.FILTER(ARQUIVOS_RECEBIDOS!$F$2:$F$4998,ARQUIVOS_RECEBIDOS!$E$2:$E$4998=LD_01[[#This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8" spans="1:12" ht="28.8" x14ac:dyDescent="0.3">
      <c r="A638" s="6" t="s">
        <v>3515</v>
      </c>
      <c r="B638" s="6" t="str">
        <f>VLOOKUP(LD_01[[#This Row],[DOCUMENTO]],_xlfn.SORTBY(ARQUIVOS_RECEBIDOS!$E$2:$F$4998,ARQUIVOS_RECEBIDOS!$F$2:$F$4998,-1),2,)</f>
        <v>R00</v>
      </c>
      <c r="C638" s="6" t="s">
        <v>4321</v>
      </c>
      <c r="D638" s="8" t="s">
        <v>4172</v>
      </c>
      <c r="E638" s="8" t="s">
        <v>4338</v>
      </c>
      <c r="F638" s="6" t="s">
        <v>4158</v>
      </c>
      <c r="G638" s="49" t="s">
        <v>5490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38" s="6" t="str" cm="1">
        <f t="array" ref="I638">_xlfn.TEXTJOIN(", ",TRUE,_xlfn.UNIQUE(_xlfn._xlws.FILTER(ARQUIVOS_RECEBIDOS!$F$2:$F$4998,ARQUIVOS_RECEBIDOS!$E$2:$E$4998=LD_01[[#This Row],[DOCUMENTO]])))</f>
        <v>R00</v>
      </c>
      <c r="J638" s="13" cm="1">
        <f t="array" ref="J638">_xlfn.UNIQUE(_xlfn._xlws.FILTER(ARQUIVOS[DATA RECEBIMENTO],(ARQUIVOS[DOCUMENTO]=LD_01[[#This Row],[DOCUMENTO]])*(ARQUIVOS[REVISÃO]=LD_01[[#This Row],[REVISÃO]])))</f>
        <v>45838</v>
      </c>
      <c r="K6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39" spans="1:12" ht="28.8" x14ac:dyDescent="0.3">
      <c r="A639" s="6" t="s">
        <v>3516</v>
      </c>
      <c r="B639" s="6" t="str">
        <f>VLOOKUP(LD_01[[#This Row],[DOCUMENTO]],_xlfn.SORTBY(ARQUIVOS_RECEBIDOS!$E$2:$F$4998,ARQUIVOS_RECEBIDOS!$F$2:$F$4998,-1),2,)</f>
        <v>R00</v>
      </c>
      <c r="C639" s="6" t="s">
        <v>4321</v>
      </c>
      <c r="D639" s="8" t="s">
        <v>4173</v>
      </c>
      <c r="E639" s="8" t="s">
        <v>4338</v>
      </c>
      <c r="F639" s="6" t="s">
        <v>4158</v>
      </c>
      <c r="G639" s="49" t="s">
        <v>5490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639" s="6" t="str" cm="1">
        <f t="array" ref="I639">_xlfn.TEXTJOIN(", ",TRUE,_xlfn.UNIQUE(_xlfn._xlws.FILTER(ARQUIVOS_RECEBIDOS!$F$2:$F$4998,ARQUIVOS_RECEBIDOS!$E$2:$E$4998=LD_01[[#This Row],[DOCUMENTO]])))</f>
        <v>R00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01\MSV-163MS-535-545\27.PA</v>
      </c>
      <c r="L6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ATERPA\0.TABLET\A373_Projetos_Ano01\MSV-163MS-535-545\27.PA</v>
      </c>
    </row>
    <row r="640" spans="1:12" x14ac:dyDescent="0.3">
      <c r="A640" s="6" t="s">
        <v>3381</v>
      </c>
      <c r="B640" s="6" t="str">
        <f>VLOOKUP(LD_01[[#This Row],[DOCUMENTO]],_xlfn.SORTBY(ARQUIVOS_RECEBIDOS!$E$2:$F$4998,ARQUIVOS_RECEBIDOS!$F$2:$F$4998,-1),2,)</f>
        <v>R05</v>
      </c>
      <c r="C640" s="6" t="s">
        <v>4321</v>
      </c>
      <c r="D640" s="8" t="s">
        <v>4091</v>
      </c>
      <c r="E640" s="8" t="s">
        <v>4147</v>
      </c>
      <c r="F640" s="6" t="s">
        <v>4154</v>
      </c>
      <c r="G640" s="49" t="s">
        <v>5490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40" s="6" t="str" cm="1">
        <f t="array" ref="I640">_xlfn.TEXTJOIN(", ",TRUE,_xlfn.UNIQUE(_xlfn._xlws.FILTER(ARQUIVOS_RECEBIDOS!$F$2:$F$4998,ARQUIVOS_RECEBIDOS!$E$2:$E$4998=LD_01[[#This Row],[DOCUMENTO]])))</f>
        <v>R03, R05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1" spans="1:12" x14ac:dyDescent="0.3">
      <c r="A641" s="6" t="s">
        <v>3382</v>
      </c>
      <c r="B641" s="6" t="str">
        <f>VLOOKUP(LD_01[[#This Row],[DOCUMENTO]],_xlfn.SORTBY(ARQUIVOS_RECEBIDOS!$E$2:$F$4998,ARQUIVOS_RECEBIDOS!$F$2:$F$4998,-1),2,)</f>
        <v>R03</v>
      </c>
      <c r="C641" s="6" t="s">
        <v>4321</v>
      </c>
      <c r="D641" s="8" t="s">
        <v>4091</v>
      </c>
      <c r="E641" s="8" t="s">
        <v>4147</v>
      </c>
      <c r="F641" s="6" t="s">
        <v>4154</v>
      </c>
      <c r="G641" s="49" t="s">
        <v>5490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41" s="6" t="str" cm="1">
        <f t="array" ref="I641">_xlfn.TEXTJOIN(", ",TRUE,_xlfn.UNIQUE(_xlfn._xlws.FILTER(ARQUIVOS_RECEBIDOS!$F$2:$F$4998,ARQUIVOS_RECEBIDOS!$E$2:$E$4998=LD_01[[#This Row],[DOCUMENTO]])))</f>
        <v>R02, R03</v>
      </c>
      <c r="J641" s="13" cm="1">
        <f t="array" ref="J641">_xlfn.UNIQUE(_xlfn._xlws.FILTER(ARQUIVOS[DATA RECEBIMENTO],(ARQUIVOS[DOCUMENTO]=LD_01[[#This Row],[DOCUMENTO]])*(ARQUIVOS[REVISÃO]=LD_01[[#This Row],[REVISÃO]])))</f>
        <v>45895</v>
      </c>
      <c r="K6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2" spans="1:12" x14ac:dyDescent="0.3">
      <c r="A642" s="6" t="s">
        <v>3383</v>
      </c>
      <c r="B642" s="6" t="str">
        <f>VLOOKUP(LD_01[[#This Row],[DOCUMENTO]],_xlfn.SORTBY(ARQUIVOS_RECEBIDOS!$E$2:$F$4998,ARQUIVOS_RECEBIDOS!$F$2:$F$4998,-1),2,)</f>
        <v>R03</v>
      </c>
      <c r="C642" s="6" t="s">
        <v>4321</v>
      </c>
      <c r="D642" s="8" t="s">
        <v>4091</v>
      </c>
      <c r="E642" s="8" t="s">
        <v>4147</v>
      </c>
      <c r="F642" s="6" t="s">
        <v>4154</v>
      </c>
      <c r="G642" s="49" t="s">
        <v>5490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42" s="6" t="str" cm="1">
        <f t="array" ref="I642">_xlfn.TEXTJOIN(", ",TRUE,_xlfn.UNIQUE(_xlfn._xlws.FILTER(ARQUIVOS_RECEBIDOS!$F$2:$F$4998,ARQUIVOS_RECEBIDOS!$E$2:$E$4998=LD_01[[#This Row],[DOCUMENTO]])))</f>
        <v>R02, R03</v>
      </c>
      <c r="J642" s="13" cm="1">
        <f t="array" ref="J642">_xlfn.UNIQUE(_xlfn._xlws.FILTER(ARQUIVOS[DATA RECEBIMENTO],(ARQUIVOS[DOCUMENTO]=LD_01[[#This Row],[DOCUMENTO]])*(ARQUIVOS[REVISÃO]=LD_01[[#This Row],[REVISÃO]])))</f>
        <v>45895</v>
      </c>
      <c r="K6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3" spans="1:12" x14ac:dyDescent="0.3">
      <c r="A643" s="6" t="s">
        <v>3384</v>
      </c>
      <c r="B643" s="6" t="str">
        <f>VLOOKUP(LD_01[[#This Row],[DOCUMENTO]],_xlfn.SORTBY(ARQUIVOS_RECEBIDOS!$E$2:$F$4998,ARQUIVOS_RECEBIDOS!$F$2:$F$4998,-1),2,)</f>
        <v>R02</v>
      </c>
      <c r="C643" s="6" t="s">
        <v>4321</v>
      </c>
      <c r="D643" s="8" t="s">
        <v>4091</v>
      </c>
      <c r="E643" s="8" t="s">
        <v>4147</v>
      </c>
      <c r="F643" s="6" t="s">
        <v>4154</v>
      </c>
      <c r="G643" s="49" t="s">
        <v>5490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43" s="6" t="str" cm="1">
        <f t="array" ref="I643">_xlfn.TEXTJOIN(", ",TRUE,_xlfn.UNIQUE(_xlfn._xlws.FILTER(ARQUIVOS_RECEBIDOS!$F$2:$F$4998,ARQUIVOS_RECEBIDOS!$E$2:$E$4998=LD_01[[#This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4" spans="1:12" x14ac:dyDescent="0.3">
      <c r="A644" s="6" t="s">
        <v>3385</v>
      </c>
      <c r="B644" s="6" t="str">
        <f>VLOOKUP(LD_01[[#This Row],[DOCUMENTO]],_xlfn.SORTBY(ARQUIVOS_RECEBIDOS!$E$2:$F$4998,ARQUIVOS_RECEBIDOS!$F$2:$F$4998,-1),2,)</f>
        <v>R02</v>
      </c>
      <c r="C644" s="6" t="s">
        <v>4321</v>
      </c>
      <c r="D644" s="8" t="s">
        <v>4091</v>
      </c>
      <c r="E644" s="8" t="s">
        <v>4147</v>
      </c>
      <c r="F644" s="6" t="s">
        <v>4154</v>
      </c>
      <c r="G644" s="49" t="s">
        <v>5490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44" s="6" t="str" cm="1">
        <f t="array" ref="I644">_xlfn.TEXTJOIN(", ",TRUE,_xlfn.UNIQUE(_xlfn._xlws.FILTER(ARQUIVOS_RECEBIDOS!$F$2:$F$4998,ARQUIVOS_RECEBIDOS!$E$2:$E$4998=LD_01[[#This Row],[DOCUMENTO]])))</f>
        <v>R02</v>
      </c>
      <c r="J644" s="13" cm="1">
        <f t="array" ref="J644">_xlfn.UNIQUE(_xlfn._xlws.FILTER(ARQUIVOS[DATA RECEBIMENTO],(ARQUIVOS[DOCUMENTO]=LD_01[[#This Row],[DOCUMENTO]])*(ARQUIVOS[REVISÃO]=LD_01[[#This Row],[REVISÃO]])))</f>
        <v>45838</v>
      </c>
      <c r="K6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5" spans="1:12" x14ac:dyDescent="0.3">
      <c r="A645" s="6" t="s">
        <v>3386</v>
      </c>
      <c r="B645" s="6" t="str">
        <f>VLOOKUP(LD_01[[#This Row],[DOCUMENTO]],_xlfn.SORTBY(ARQUIVOS_RECEBIDOS!$E$2:$F$4998,ARQUIVOS_RECEBIDOS!$F$2:$F$4998,-1),2,)</f>
        <v>R02</v>
      </c>
      <c r="C645" s="6" t="s">
        <v>4321</v>
      </c>
      <c r="D645" s="8" t="s">
        <v>4091</v>
      </c>
      <c r="E645" s="8" t="s">
        <v>4147</v>
      </c>
      <c r="F645" s="6" t="s">
        <v>4154</v>
      </c>
      <c r="G645" s="49" t="s">
        <v>5490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45" s="6" t="str" cm="1">
        <f t="array" ref="I645">_xlfn.TEXTJOIN(", ",TRUE,_xlfn.UNIQUE(_xlfn._xlws.FILTER(ARQUIVOS_RECEBIDOS!$F$2:$F$4998,ARQUIVOS_RECEBIDOS!$E$2:$E$4998=LD_01[[#This Row],[DOCUMENTO]])))</f>
        <v>R02</v>
      </c>
      <c r="J645" s="13" cm="1">
        <f t="array" ref="J645">_xlfn.UNIQUE(_xlfn._xlws.FILTER(ARQUIVOS[DATA RECEBIMENTO],(ARQUIVOS[DOCUMENTO]=LD_01[[#This Row],[DOCUMENTO]])*(ARQUIVOS[REVISÃO]=LD_01[[#This Row],[REVISÃO]])))</f>
        <v>45838</v>
      </c>
      <c r="K6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6" spans="1:12" x14ac:dyDescent="0.3">
      <c r="A646" s="6" t="s">
        <v>3387</v>
      </c>
      <c r="B646" s="6" t="str">
        <f>VLOOKUP(LD_01[[#This Row],[DOCUMENTO]],_xlfn.SORTBY(ARQUIVOS_RECEBIDOS!$E$2:$F$4998,ARQUIVOS_RECEBIDOS!$F$2:$F$4998,-1),2,)</f>
        <v>R02</v>
      </c>
      <c r="C646" s="6" t="s">
        <v>4321</v>
      </c>
      <c r="D646" s="8" t="s">
        <v>4091</v>
      </c>
      <c r="E646" s="8" t="s">
        <v>4147</v>
      </c>
      <c r="F646" s="6" t="s">
        <v>4154</v>
      </c>
      <c r="G646" s="49" t="s">
        <v>5490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46" s="6" t="str" cm="1">
        <f t="array" ref="I646">_xlfn.TEXTJOIN(", ",TRUE,_xlfn.UNIQUE(_xlfn._xlws.FILTER(ARQUIVOS_RECEBIDOS!$F$2:$F$4998,ARQUIVOS_RECEBIDOS!$E$2:$E$4998=LD_01[[#This Row],[DOCUMENTO]])))</f>
        <v>R02</v>
      </c>
      <c r="J646" s="13" cm="1">
        <f t="array" ref="J646">_xlfn.UNIQUE(_xlfn._xlws.FILTER(ARQUIVOS[DATA RECEBIMENTO],(ARQUIVOS[DOCUMENTO]=LD_01[[#This Row],[DOCUMENTO]])*(ARQUIVOS[REVISÃO]=LD_01[[#This Row],[REVISÃO]])))</f>
        <v>45838</v>
      </c>
      <c r="K6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7" spans="1:12" x14ac:dyDescent="0.3">
      <c r="A647" s="6" t="s">
        <v>3388</v>
      </c>
      <c r="B647" s="6" t="str">
        <f>VLOOKUP(LD_01[[#This Row],[DOCUMENTO]],_xlfn.SORTBY(ARQUIVOS_RECEBIDOS!$E$2:$F$4998,ARQUIVOS_RECEBIDOS!$F$2:$F$4998,-1),2,)</f>
        <v>R02</v>
      </c>
      <c r="C647" s="6" t="s">
        <v>4321</v>
      </c>
      <c r="D647" s="8" t="s">
        <v>4091</v>
      </c>
      <c r="E647" s="8" t="s">
        <v>4147</v>
      </c>
      <c r="F647" s="6" t="s">
        <v>4154</v>
      </c>
      <c r="G647" s="49" t="s">
        <v>5490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47" s="6" t="str" cm="1">
        <f t="array" ref="I647">_xlfn.TEXTJOIN(", ",TRUE,_xlfn.UNIQUE(_xlfn._xlws.FILTER(ARQUIVOS_RECEBIDOS!$F$2:$F$4998,ARQUIVOS_RECEBIDOS!$E$2:$E$4998=LD_01[[#This Row],[DOCUMENTO]])))</f>
        <v>R02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8" spans="1:12" x14ac:dyDescent="0.3">
      <c r="A648" s="6" t="s">
        <v>3389</v>
      </c>
      <c r="B648" s="6" t="str">
        <f>VLOOKUP(LD_01[[#This Row],[DOCUMENTO]],_xlfn.SORTBY(ARQUIVOS_RECEBIDOS!$E$2:$F$4998,ARQUIVOS_RECEBIDOS!$F$2:$F$4998,-1),2,)</f>
        <v>R02</v>
      </c>
      <c r="C648" s="6" t="s">
        <v>4321</v>
      </c>
      <c r="D648" s="8" t="s">
        <v>4091</v>
      </c>
      <c r="E648" s="8" t="s">
        <v>4147</v>
      </c>
      <c r="F648" s="6" t="s">
        <v>4154</v>
      </c>
      <c r="G648" s="49" t="s">
        <v>5490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48" s="6" t="str" cm="1">
        <f t="array" ref="I648">_xlfn.TEXTJOIN(", ",TRUE,_xlfn.UNIQUE(_xlfn._xlws.FILTER(ARQUIVOS_RECEBIDOS!$F$2:$F$4998,ARQUIVOS_RECEBIDOS!$E$2:$E$4998=LD_01[[#This Row],[DOCUMENTO]])))</f>
        <v>R02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49" spans="1:12" x14ac:dyDescent="0.3">
      <c r="A649" s="6" t="s">
        <v>3390</v>
      </c>
      <c r="B649" s="6" t="str">
        <f>VLOOKUP(LD_01[[#This Row],[DOCUMENTO]],_xlfn.SORTBY(ARQUIVOS_RECEBIDOS!$E$2:$F$4998,ARQUIVOS_RECEBIDOS!$F$2:$F$4998,-1),2,)</f>
        <v>R02</v>
      </c>
      <c r="C649" s="6" t="s">
        <v>4321</v>
      </c>
      <c r="D649" s="8" t="s">
        <v>4091</v>
      </c>
      <c r="E649" s="8" t="s">
        <v>4147</v>
      </c>
      <c r="F649" s="6" t="s">
        <v>4154</v>
      </c>
      <c r="G649" s="49" t="s">
        <v>5490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49" s="6" t="str" cm="1">
        <f t="array" ref="I649">_xlfn.TEXTJOIN(", ",TRUE,_xlfn.UNIQUE(_xlfn._xlws.FILTER(ARQUIVOS_RECEBIDOS!$F$2:$F$4998,ARQUIVOS_RECEBIDOS!$E$2:$E$4998=LD_01[[#This Row],[DOCUMENTO]])))</f>
        <v>R02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0" spans="1:12" x14ac:dyDescent="0.3">
      <c r="A650" s="6" t="s">
        <v>3391</v>
      </c>
      <c r="B650" s="6" t="str">
        <f>VLOOKUP(LD_01[[#This Row],[DOCUMENTO]],_xlfn.SORTBY(ARQUIVOS_RECEBIDOS!$E$2:$F$4998,ARQUIVOS_RECEBIDOS!$F$2:$F$4998,-1),2,)</f>
        <v>R02</v>
      </c>
      <c r="C650" s="6" t="s">
        <v>4321</v>
      </c>
      <c r="D650" s="8" t="s">
        <v>4091</v>
      </c>
      <c r="E650" s="8" t="s">
        <v>4147</v>
      </c>
      <c r="F650" s="6" t="s">
        <v>4154</v>
      </c>
      <c r="G650" s="49" t="s">
        <v>5490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50" s="6" t="str" cm="1">
        <f t="array" ref="I650">_xlfn.TEXTJOIN(", ",TRUE,_xlfn.UNIQUE(_xlfn._xlws.FILTER(ARQUIVOS_RECEBIDOS!$F$2:$F$4998,ARQUIVOS_RECEBIDOS!$E$2:$E$4998=LD_01[[#This Row],[DOCUMENTO]])))</f>
        <v>R02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1" spans="1:12" x14ac:dyDescent="0.3">
      <c r="A651" s="6" t="s">
        <v>3392</v>
      </c>
      <c r="B651" s="6" t="str">
        <f>VLOOKUP(LD_01[[#This Row],[DOCUMENTO]],_xlfn.SORTBY(ARQUIVOS_RECEBIDOS!$E$2:$F$4998,ARQUIVOS_RECEBIDOS!$F$2:$F$4998,-1),2,)</f>
        <v>R02</v>
      </c>
      <c r="C651" s="6" t="s">
        <v>4321</v>
      </c>
      <c r="D651" s="8" t="s">
        <v>4091</v>
      </c>
      <c r="E651" s="8" t="s">
        <v>4147</v>
      </c>
      <c r="F651" s="6" t="s">
        <v>4154</v>
      </c>
      <c r="G651" s="49" t="s">
        <v>5490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51" s="6" t="str" cm="1">
        <f t="array" ref="I651">_xlfn.TEXTJOIN(", ",TRUE,_xlfn.UNIQUE(_xlfn._xlws.FILTER(ARQUIVOS_RECEBIDOS!$F$2:$F$4998,ARQUIVOS_RECEBIDOS!$E$2:$E$4998=LD_01[[#This Row],[DOCUMENTO]])))</f>
        <v>R02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2" spans="1:12" x14ac:dyDescent="0.3">
      <c r="A652" s="6" t="s">
        <v>3393</v>
      </c>
      <c r="B652" s="6" t="str">
        <f>VLOOKUP(LD_01[[#This Row],[DOCUMENTO]],_xlfn.SORTBY(ARQUIVOS_RECEBIDOS!$E$2:$F$4998,ARQUIVOS_RECEBIDOS!$F$2:$F$4998,-1),2,)</f>
        <v>R02</v>
      </c>
      <c r="C652" s="6" t="s">
        <v>4321</v>
      </c>
      <c r="D652" s="8" t="s">
        <v>4091</v>
      </c>
      <c r="E652" s="8" t="s">
        <v>4147</v>
      </c>
      <c r="F652" s="6" t="s">
        <v>4154</v>
      </c>
      <c r="G652" s="49" t="s">
        <v>5490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52" s="6" t="str" cm="1">
        <f t="array" ref="I652">_xlfn.TEXTJOIN(", ",TRUE,_xlfn.UNIQUE(_xlfn._xlws.FILTER(ARQUIVOS_RECEBIDOS!$F$2:$F$4998,ARQUIVOS_RECEBIDOS!$E$2:$E$4998=LD_01[[#This Row],[DOCUMENTO]])))</f>
        <v>R02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3" spans="1:12" x14ac:dyDescent="0.3">
      <c r="A653" s="6" t="s">
        <v>3394</v>
      </c>
      <c r="B653" s="6" t="str">
        <f>VLOOKUP(LD_01[[#This Row],[DOCUMENTO]],_xlfn.SORTBY(ARQUIVOS_RECEBIDOS!$E$2:$F$4998,ARQUIVOS_RECEBIDOS!$F$2:$F$4998,-1),2,)</f>
        <v>R02</v>
      </c>
      <c r="C653" s="6" t="s">
        <v>4321</v>
      </c>
      <c r="D653" s="8" t="s">
        <v>4091</v>
      </c>
      <c r="E653" s="8" t="s">
        <v>4147</v>
      </c>
      <c r="F653" s="6" t="s">
        <v>4154</v>
      </c>
      <c r="G653" s="49" t="s">
        <v>5490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53" s="6" t="str" cm="1">
        <f t="array" ref="I653">_xlfn.TEXTJOIN(", ",TRUE,_xlfn.UNIQUE(_xlfn._xlws.FILTER(ARQUIVOS_RECEBIDOS!$F$2:$F$4998,ARQUIVOS_RECEBIDOS!$E$2:$E$4998=LD_01[[#This Row],[DOCUMENTO]])))</f>
        <v>R02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4" spans="1:12" x14ac:dyDescent="0.3">
      <c r="A654" s="6" t="s">
        <v>3395</v>
      </c>
      <c r="B654" s="6" t="str">
        <f>VLOOKUP(LD_01[[#This Row],[DOCUMENTO]],_xlfn.SORTBY(ARQUIVOS_RECEBIDOS!$E$2:$F$4998,ARQUIVOS_RECEBIDOS!$F$2:$F$4998,-1),2,)</f>
        <v>R02</v>
      </c>
      <c r="C654" s="6" t="s">
        <v>4321</v>
      </c>
      <c r="D654" s="8" t="s">
        <v>4091</v>
      </c>
      <c r="E654" s="8" t="s">
        <v>4147</v>
      </c>
      <c r="F654" s="6" t="s">
        <v>4154</v>
      </c>
      <c r="G654" s="49" t="s">
        <v>5490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54" s="6" t="str" cm="1">
        <f t="array" ref="I654">_xlfn.TEXTJOIN(", ",TRUE,_xlfn.UNIQUE(_xlfn._xlws.FILTER(ARQUIVOS_RECEBIDOS!$F$2:$F$4998,ARQUIVOS_RECEBIDOS!$E$2:$E$4998=LD_01[[#This Row],[DOCUMENTO]])))</f>
        <v>R02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5" spans="1:12" x14ac:dyDescent="0.3">
      <c r="A655" s="6" t="s">
        <v>3396</v>
      </c>
      <c r="B655" s="6" t="str">
        <f>VLOOKUP(LD_01[[#This Row],[DOCUMENTO]],_xlfn.SORTBY(ARQUIVOS_RECEBIDOS!$E$2:$F$4998,ARQUIVOS_RECEBIDOS!$F$2:$F$4998,-1),2,)</f>
        <v>R02</v>
      </c>
      <c r="C655" s="6" t="s">
        <v>4321</v>
      </c>
      <c r="D655" s="8" t="s">
        <v>4091</v>
      </c>
      <c r="E655" s="8" t="s">
        <v>4147</v>
      </c>
      <c r="F655" s="6" t="s">
        <v>4154</v>
      </c>
      <c r="G655" s="49" t="s">
        <v>5490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55" s="6" t="str" cm="1">
        <f t="array" ref="I655">_xlfn.TEXTJOIN(", ",TRUE,_xlfn.UNIQUE(_xlfn._xlws.FILTER(ARQUIVOS_RECEBIDOS!$F$2:$F$4998,ARQUIVOS_RECEBIDOS!$E$2:$E$4998=LD_01[[#This Row],[DOCUMENTO]])))</f>
        <v>R02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6" spans="1:12" x14ac:dyDescent="0.3">
      <c r="A656" s="6" t="s">
        <v>3397</v>
      </c>
      <c r="B656" s="6" t="str">
        <f>VLOOKUP(LD_01[[#This Row],[DOCUMENTO]],_xlfn.SORTBY(ARQUIVOS_RECEBIDOS!$E$2:$F$4998,ARQUIVOS_RECEBIDOS!$F$2:$F$4998,-1),2,)</f>
        <v>R02</v>
      </c>
      <c r="C656" s="6" t="s">
        <v>4321</v>
      </c>
      <c r="D656" s="8" t="s">
        <v>4091</v>
      </c>
      <c r="E656" s="8" t="s">
        <v>4147</v>
      </c>
      <c r="F656" s="6" t="s">
        <v>4154</v>
      </c>
      <c r="G656" s="49" t="s">
        <v>5490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56" s="6" t="str" cm="1">
        <f t="array" ref="I656">_xlfn.TEXTJOIN(", ",TRUE,_xlfn.UNIQUE(_xlfn._xlws.FILTER(ARQUIVOS_RECEBIDOS!$F$2:$F$4998,ARQUIVOS_RECEBIDOS!$E$2:$E$4998=LD_01[[#This Row],[DOCUMENTO]])))</f>
        <v>R02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7" spans="1:12" x14ac:dyDescent="0.3">
      <c r="A657" s="6" t="s">
        <v>3398</v>
      </c>
      <c r="B657" s="6" t="str">
        <f>VLOOKUP(LD_01[[#This Row],[DOCUMENTO]],_xlfn.SORTBY(ARQUIVOS_RECEBIDOS!$E$2:$F$4998,ARQUIVOS_RECEBIDOS!$F$2:$F$4998,-1),2,)</f>
        <v>R03</v>
      </c>
      <c r="C657" s="6" t="s">
        <v>4321</v>
      </c>
      <c r="D657" s="8" t="s">
        <v>4091</v>
      </c>
      <c r="E657" s="8" t="s">
        <v>4147</v>
      </c>
      <c r="F657" s="6" t="s">
        <v>4154</v>
      </c>
      <c r="G657" s="49" t="s">
        <v>5490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57" s="6" t="str" cm="1">
        <f t="array" ref="I657">_xlfn.TEXTJOIN(", ",TRUE,_xlfn.UNIQUE(_xlfn._xlws.FILTER(ARQUIVOS_RECEBIDOS!$F$2:$F$4998,ARQUIVOS_RECEBIDOS!$E$2:$E$4998=LD_01[[#This Row],[DOCUMENTO]])))</f>
        <v>R03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8" spans="1:12" x14ac:dyDescent="0.3">
      <c r="A658" s="6" t="s">
        <v>3399</v>
      </c>
      <c r="B658" s="6" t="str">
        <f>VLOOKUP(LD_01[[#This Row],[DOCUMENTO]],_xlfn.SORTBY(ARQUIVOS_RECEBIDOS!$E$2:$F$4998,ARQUIVOS_RECEBIDOS!$F$2:$F$4998,-1),2,)</f>
        <v>R03</v>
      </c>
      <c r="C658" s="6" t="s">
        <v>4321</v>
      </c>
      <c r="D658" s="8" t="s">
        <v>4091</v>
      </c>
      <c r="E658" s="8" t="s">
        <v>4147</v>
      </c>
      <c r="F658" s="6" t="s">
        <v>4154</v>
      </c>
      <c r="G658" s="49" t="s">
        <v>5490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58" s="6" t="str" cm="1">
        <f t="array" ref="I658">_xlfn.TEXTJOIN(", ",TRUE,_xlfn.UNIQUE(_xlfn._xlws.FILTER(ARQUIVOS_RECEBIDOS!$F$2:$F$4998,ARQUIVOS_RECEBIDOS!$E$2:$E$4998=LD_01[[#This Row],[DOCUMENTO]])))</f>
        <v>R03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59" spans="1:12" x14ac:dyDescent="0.3">
      <c r="A659" s="6" t="s">
        <v>3400</v>
      </c>
      <c r="B659" s="6" t="str">
        <f>VLOOKUP(LD_01[[#This Row],[DOCUMENTO]],_xlfn.SORTBY(ARQUIVOS_RECEBIDOS!$E$2:$F$4998,ARQUIVOS_RECEBIDOS!$F$2:$F$4998,-1),2,)</f>
        <v>R02</v>
      </c>
      <c r="C659" s="6" t="s">
        <v>4321</v>
      </c>
      <c r="D659" s="8" t="s">
        <v>4091</v>
      </c>
      <c r="E659" s="8" t="s">
        <v>4147</v>
      </c>
      <c r="F659" s="6" t="s">
        <v>4154</v>
      </c>
      <c r="G659" s="49" t="s">
        <v>5490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59" s="6" t="str" cm="1">
        <f t="array" ref="I659">_xlfn.TEXTJOIN(", ",TRUE,_xlfn.UNIQUE(_xlfn._xlws.FILTER(ARQUIVOS_RECEBIDOS!$F$2:$F$4998,ARQUIVOS_RECEBIDOS!$E$2:$E$4998=LD_01[[#This Row],[DOCUMENTO]])))</f>
        <v>R02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0" spans="1:12" x14ac:dyDescent="0.3">
      <c r="A660" s="6" t="s">
        <v>3401</v>
      </c>
      <c r="B660" s="6" t="str">
        <f>VLOOKUP(LD_01[[#This Row],[DOCUMENTO]],_xlfn.SORTBY(ARQUIVOS_RECEBIDOS!$E$2:$F$4998,ARQUIVOS_RECEBIDOS!$F$2:$F$4998,-1),2,)</f>
        <v>R05</v>
      </c>
      <c r="C660" s="6" t="s">
        <v>4321</v>
      </c>
      <c r="D660" s="8" t="s">
        <v>4106</v>
      </c>
      <c r="E660" s="8" t="s">
        <v>4147</v>
      </c>
      <c r="F660" s="6" t="s">
        <v>4154</v>
      </c>
      <c r="G660" s="49" t="s">
        <v>5490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60" s="6" t="str" cm="1">
        <f t="array" ref="I660">_xlfn.TEXTJOIN(", ",TRUE,_xlfn.UNIQUE(_xlfn._xlws.FILTER(ARQUIVOS_RECEBIDOS!$F$2:$F$4998,ARQUIVOS_RECEBIDOS!$E$2:$E$4998=LD_01[[#This Row],[DOCUMENTO]])))</f>
        <v>R04, R05</v>
      </c>
      <c r="J660" s="13" cm="1">
        <f t="array" ref="J660">_xlfn.UNIQUE(_xlfn._xlws.FILTER(ARQUIVOS[DATA RECEBIMENTO],(ARQUIVOS[DOCUMENTO]=LD_01[[#This Row],[DOCUMENTO]])*(ARQUIVOS[REVISÃO]=LD_01[[#This Row],[REVISÃO]])))</f>
        <v>45895</v>
      </c>
      <c r="K6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1" spans="1:12" x14ac:dyDescent="0.3">
      <c r="A661" s="6" t="s">
        <v>3402</v>
      </c>
      <c r="B661" s="6" t="str">
        <f>VLOOKUP(LD_01[[#This Row],[DOCUMENTO]],_xlfn.SORTBY(ARQUIVOS_RECEBIDOS!$E$2:$F$4998,ARQUIVOS_RECEBIDOS!$F$2:$F$4998,-1),2,)</f>
        <v>R05</v>
      </c>
      <c r="C661" s="6" t="s">
        <v>4321</v>
      </c>
      <c r="D661" s="8" t="s">
        <v>4092</v>
      </c>
      <c r="E661" s="8" t="s">
        <v>4147</v>
      </c>
      <c r="F661" s="6" t="s">
        <v>4154</v>
      </c>
      <c r="G661" s="49" t="s">
        <v>5490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61" s="6" t="str" cm="1">
        <f t="array" ref="I661">_xlfn.TEXTJOIN(", ",TRUE,_xlfn.UNIQUE(_xlfn._xlws.FILTER(ARQUIVOS_RECEBIDOS!$F$2:$F$4998,ARQUIVOS_RECEBIDOS!$E$2:$E$4998=LD_01[[#This Row],[DOCUMENTO]])))</f>
        <v>R04, R05</v>
      </c>
      <c r="J661" s="13" cm="1">
        <f t="array" ref="J661">_xlfn.UNIQUE(_xlfn._xlws.FILTER(ARQUIVOS[DATA RECEBIMENTO],(ARQUIVOS[DOCUMENTO]=LD_01[[#This Row],[DOCUMENTO]])*(ARQUIVOS[REVISÃO]=LD_01[[#This Row],[REVISÃO]])))</f>
        <v>45895</v>
      </c>
      <c r="K6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2" spans="1:12" x14ac:dyDescent="0.3">
      <c r="A662" s="6" t="s">
        <v>3403</v>
      </c>
      <c r="B662" s="6" t="str">
        <f>VLOOKUP(LD_01[[#This Row],[DOCUMENTO]],_xlfn.SORTBY(ARQUIVOS_RECEBIDOS!$E$2:$F$4998,ARQUIVOS_RECEBIDOS!$F$2:$F$4998,-1),2,)</f>
        <v>R05</v>
      </c>
      <c r="C662" s="6" t="s">
        <v>4321</v>
      </c>
      <c r="D662" s="8" t="s">
        <v>4093</v>
      </c>
      <c r="E662" s="8" t="s">
        <v>4147</v>
      </c>
      <c r="F662" s="6" t="s">
        <v>4154</v>
      </c>
      <c r="G662" s="49" t="s">
        <v>5490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62" s="6" t="str" cm="1">
        <f t="array" ref="I662">_xlfn.TEXTJOIN(", ",TRUE,_xlfn.UNIQUE(_xlfn._xlws.FILTER(ARQUIVOS_RECEBIDOS!$F$2:$F$4998,ARQUIVOS_RECEBIDOS!$E$2:$E$4998=LD_01[[#This Row],[DOCUMENTO]])))</f>
        <v>R04, R05</v>
      </c>
      <c r="J662" s="13" cm="1">
        <f t="array" ref="J662">_xlfn.UNIQUE(_xlfn._xlws.FILTER(ARQUIVOS[DATA RECEBIMENTO],(ARQUIVOS[DOCUMENTO]=LD_01[[#This Row],[DOCUMENTO]])*(ARQUIVOS[REVISÃO]=LD_01[[#This Row],[REVISÃO]])))</f>
        <v>45895</v>
      </c>
      <c r="K6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3" spans="1:12" x14ac:dyDescent="0.3">
      <c r="A663" s="6" t="s">
        <v>3404</v>
      </c>
      <c r="B663" s="6" t="str">
        <f>VLOOKUP(LD_01[[#This Row],[DOCUMENTO]],_xlfn.SORTBY(ARQUIVOS_RECEBIDOS!$E$2:$F$4998,ARQUIVOS_RECEBIDOS!$F$2:$F$4998,-1),2,)</f>
        <v>R04</v>
      </c>
      <c r="C663" s="6" t="s">
        <v>4321</v>
      </c>
      <c r="D663" s="8" t="s">
        <v>4094</v>
      </c>
      <c r="E663" s="8" t="s">
        <v>4147</v>
      </c>
      <c r="F663" s="6" t="s">
        <v>4154</v>
      </c>
      <c r="G663" s="49" t="s">
        <v>5490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663" s="6" t="str" cm="1">
        <f t="array" ref="I663">_xlfn.TEXTJOIN(", ",TRUE,_xlfn.UNIQUE(_xlfn._xlws.FILTER(ARQUIVOS_RECEBIDOS!$F$2:$F$4998,ARQUIVOS_RECEBIDOS!$E$2:$E$4998=LD_01[[#This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4" spans="1:12" ht="28.8" x14ac:dyDescent="0.3">
      <c r="A664" s="6" t="s">
        <v>3405</v>
      </c>
      <c r="B664" s="6" t="str">
        <f>VLOOKUP(LD_01[[#This Row],[DOCUMENTO]],_xlfn.SORTBY(ARQUIVOS_RECEBIDOS!$E$2:$F$4998,ARQUIVOS_RECEBIDOS!$F$2:$F$4998,-1),2,)</f>
        <v>R00</v>
      </c>
      <c r="C664" s="6" t="s">
        <v>4321</v>
      </c>
      <c r="D664" s="8" t="s">
        <v>4260</v>
      </c>
      <c r="E664" s="8" t="s">
        <v>4147</v>
      </c>
      <c r="F664" s="6" t="s">
        <v>4154</v>
      </c>
      <c r="G664" s="49" t="s">
        <v>5490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664" s="6" t="str" cm="1">
        <f t="array" ref="I664">_xlfn.TEXTJOIN(", ",TRUE,_xlfn.UNIQUE(_xlfn._xlws.FILTER(ARQUIVOS_RECEBIDOS!$F$2:$F$4998,ARQUIVOS_RECEBIDOS!$E$2:$E$4998=LD_01[[#This Row],[DOCUMENTO]])))</f>
        <v>R00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5" spans="1:12" x14ac:dyDescent="0.3">
      <c r="A665" s="6" t="s">
        <v>3406</v>
      </c>
      <c r="B665" s="6" t="str">
        <f>VLOOKUP(LD_01[[#This Row],[DOCUMENTO]],_xlfn.SORTBY(ARQUIVOS_RECEBIDOS!$E$2:$F$4998,ARQUIVOS_RECEBIDOS!$F$2:$F$4998,-1),2,)</f>
        <v>R03</v>
      </c>
      <c r="C665" s="6" t="s">
        <v>4321</v>
      </c>
      <c r="D665" s="8" t="s">
        <v>4095</v>
      </c>
      <c r="E665" s="8" t="s">
        <v>4147</v>
      </c>
      <c r="F665" s="6" t="s">
        <v>4154</v>
      </c>
      <c r="G665" s="49" t="s">
        <v>5490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665" s="6" t="str" cm="1">
        <f t="array" ref="I665">_xlfn.TEXTJOIN(", ",TRUE,_xlfn.UNIQUE(_xlfn._xlws.FILTER(ARQUIVOS_RECEBIDOS!$F$2:$F$4998,ARQUIVOS_RECEBIDOS!$E$2:$E$4998=LD_01[[#This Row],[DOCUMENTO]])))</f>
        <v>R01, R02, R03</v>
      </c>
      <c r="J665" s="13" cm="1">
        <f t="array" ref="J665">_xlfn.UNIQUE(_xlfn._xlws.FILTER(ARQUIVOS[DATA RECEBIMENTO],(ARQUIVOS[DOCUMENTO]=LD_01[[#This Row],[DOCUMENTO]])*(ARQUIVOS[REVISÃO]=LD_01[[#This Row],[REVISÃO]])))</f>
        <v>46091</v>
      </c>
      <c r="K6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6" spans="1:12" x14ac:dyDescent="0.3">
      <c r="A666" s="6" t="s">
        <v>3407</v>
      </c>
      <c r="B666" s="6" t="str">
        <f>VLOOKUP(LD_01[[#This Row],[DOCUMENTO]],_xlfn.SORTBY(ARQUIVOS_RECEBIDOS!$E$2:$F$4998,ARQUIVOS_RECEBIDOS!$F$2:$F$4998,-1),2,)</f>
        <v>R03</v>
      </c>
      <c r="C666" s="6" t="s">
        <v>4321</v>
      </c>
      <c r="D666" s="8" t="s">
        <v>4095</v>
      </c>
      <c r="E666" s="8" t="s">
        <v>4147</v>
      </c>
      <c r="F666" s="6" t="s">
        <v>4154</v>
      </c>
      <c r="G666" s="49" t="s">
        <v>5490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666" s="6" t="str" cm="1">
        <f t="array" ref="I666">_xlfn.TEXTJOIN(", ",TRUE,_xlfn.UNIQUE(_xlfn._xlws.FILTER(ARQUIVOS_RECEBIDOS!$F$2:$F$4998,ARQUIVOS_RECEBIDOS!$E$2:$E$4998=LD_01[[#This Row],[DOCUMENTO]])))</f>
        <v>R03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7" spans="1:12" x14ac:dyDescent="0.3">
      <c r="A667" s="6" t="s">
        <v>3408</v>
      </c>
      <c r="B667" s="6" t="str">
        <f>VLOOKUP(LD_01[[#This Row],[DOCUMENTO]],_xlfn.SORTBY(ARQUIVOS_RECEBIDOS!$E$2:$F$4998,ARQUIVOS_RECEBIDOS!$F$2:$F$4998,-1),2,)</f>
        <v>R01</v>
      </c>
      <c r="C667" s="6" t="s">
        <v>4321</v>
      </c>
      <c r="D667" s="8" t="s">
        <v>4095</v>
      </c>
      <c r="E667" s="8" t="s">
        <v>4147</v>
      </c>
      <c r="F667" s="6" t="s">
        <v>4154</v>
      </c>
      <c r="G667" s="49" t="s">
        <v>5490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667" s="6" t="str" cm="1">
        <f t="array" ref="I667">_xlfn.TEXTJOIN(", ",TRUE,_xlfn.UNIQUE(_xlfn._xlws.FILTER(ARQUIVOS_RECEBIDOS!$F$2:$F$4998,ARQUIVOS_RECEBIDOS!$E$2:$E$4998=LD_01[[#This Row],[DOCUMENTO]])))</f>
        <v>R01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01\MSV-163MS-535-545\28.PV</v>
      </c>
      <c r="L6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ATERPA\0.TABLET\A373_Projetos_Ano01\MSV-163MS-535-545\28.PV</v>
      </c>
    </row>
    <row r="668" spans="1:12" x14ac:dyDescent="0.3">
      <c r="A668" s="6" t="s">
        <v>3365</v>
      </c>
      <c r="B668" s="6" t="str">
        <f>VLOOKUP(LD_01[[#This Row],[DOCUMENTO]],_xlfn.SORTBY(ARQUIVOS_RECEBIDOS!$E$2:$F$4998,ARQUIVOS_RECEBIDOS!$F$2:$F$4998,-1),2,)</f>
        <v>R04</v>
      </c>
      <c r="C668" s="6" t="s">
        <v>4321</v>
      </c>
      <c r="D668" s="8" t="s">
        <v>4087</v>
      </c>
      <c r="E668" s="8" t="s">
        <v>4335</v>
      </c>
      <c r="F668" s="6" t="s">
        <v>4153</v>
      </c>
      <c r="G668" s="49" t="s">
        <v>5490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68" s="6" t="str" cm="1">
        <f t="array" ref="I668">_xlfn.TEXTJOIN(", ",TRUE,_xlfn.UNIQUE(_xlfn._xlws.FILTER(ARQUIVOS_RECEBIDOS!$F$2:$F$4998,ARQUIVOS_RECEBIDOS!$E$2:$E$4998=LD_01[[#This Row],[DOCUMENTO]])))</f>
        <v>R04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69" spans="1:12" x14ac:dyDescent="0.3">
      <c r="A669" s="6" t="s">
        <v>3366</v>
      </c>
      <c r="B669" s="6" t="str">
        <f>VLOOKUP(LD_01[[#This Row],[DOCUMENTO]],_xlfn.SORTBY(ARQUIVOS_RECEBIDOS!$E$2:$F$4998,ARQUIVOS_RECEBIDOS!$F$2:$F$4998,-1),2,)</f>
        <v>R05</v>
      </c>
      <c r="C669" s="6" t="s">
        <v>4321</v>
      </c>
      <c r="D669" s="8" t="s">
        <v>4087</v>
      </c>
      <c r="E669" s="8" t="s">
        <v>4335</v>
      </c>
      <c r="F669" s="6" t="s">
        <v>4153</v>
      </c>
      <c r="G669" s="49" t="s">
        <v>5490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69" s="6" t="str" cm="1">
        <f t="array" ref="I669">_xlfn.TEXTJOIN(", ",TRUE,_xlfn.UNIQUE(_xlfn._xlws.FILTER(ARQUIVOS_RECEBIDOS!$F$2:$F$4998,ARQUIVOS_RECEBIDOS!$E$2:$E$4998=LD_01[[#This Row],[DOCUMENTO]])))</f>
        <v>R05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0" spans="1:12" x14ac:dyDescent="0.3">
      <c r="A670" s="6" t="s">
        <v>3367</v>
      </c>
      <c r="B670" s="6" t="str">
        <f>VLOOKUP(LD_01[[#This Row],[DOCUMENTO]],_xlfn.SORTBY(ARQUIVOS_RECEBIDOS!$E$2:$F$4998,ARQUIVOS_RECEBIDOS!$F$2:$F$4998,-1),2,)</f>
        <v>R04</v>
      </c>
      <c r="C670" s="6" t="s">
        <v>4321</v>
      </c>
      <c r="D670" s="8" t="s">
        <v>4087</v>
      </c>
      <c r="E670" s="8" t="s">
        <v>4335</v>
      </c>
      <c r="F670" s="6" t="s">
        <v>4153</v>
      </c>
      <c r="G670" s="49" t="s">
        <v>5490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70" s="6" t="str" cm="1">
        <f t="array" ref="I670">_xlfn.TEXTJOIN(", ",TRUE,_xlfn.UNIQUE(_xlfn._xlws.FILTER(ARQUIVOS_RECEBIDOS!$F$2:$F$4998,ARQUIVOS_RECEBIDOS!$E$2:$E$4998=LD_01[[#This Row],[DOCUMENTO]])))</f>
        <v>R04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1" spans="1:12" x14ac:dyDescent="0.3">
      <c r="A671" s="6" t="s">
        <v>3368</v>
      </c>
      <c r="B671" s="6" t="str">
        <f>VLOOKUP(LD_01[[#This Row],[DOCUMENTO]],_xlfn.SORTBY(ARQUIVOS_RECEBIDOS!$E$2:$F$4998,ARQUIVOS_RECEBIDOS!$F$2:$F$4998,-1),2,)</f>
        <v>R04</v>
      </c>
      <c r="C671" s="6" t="s">
        <v>4321</v>
      </c>
      <c r="D671" s="8" t="s">
        <v>4087</v>
      </c>
      <c r="E671" s="8" t="s">
        <v>4335</v>
      </c>
      <c r="F671" s="6" t="s">
        <v>4153</v>
      </c>
      <c r="G671" s="49" t="s">
        <v>5490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71" s="6" t="str" cm="1">
        <f t="array" ref="I671">_xlfn.TEXTJOIN(", ",TRUE,_xlfn.UNIQUE(_xlfn._xlws.FILTER(ARQUIVOS_RECEBIDOS!$F$2:$F$4998,ARQUIVOS_RECEBIDOS!$E$2:$E$4998=LD_01[[#This Row],[DOCUMENTO]])))</f>
        <v>R04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2" spans="1:12" x14ac:dyDescent="0.3">
      <c r="A672" s="6" t="s">
        <v>3369</v>
      </c>
      <c r="B672" s="6" t="str">
        <f>VLOOKUP(LD_01[[#This Row],[DOCUMENTO]],_xlfn.SORTBY(ARQUIVOS_RECEBIDOS!$E$2:$F$4998,ARQUIVOS_RECEBIDOS!$F$2:$F$4998,-1),2,)</f>
        <v>R04</v>
      </c>
      <c r="C672" s="6" t="s">
        <v>4321</v>
      </c>
      <c r="D672" s="8" t="s">
        <v>4087</v>
      </c>
      <c r="E672" s="8" t="s">
        <v>4335</v>
      </c>
      <c r="F672" s="6" t="s">
        <v>4153</v>
      </c>
      <c r="G672" s="49" t="s">
        <v>5490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72" s="6" t="str" cm="1">
        <f t="array" ref="I672">_xlfn.TEXTJOIN(", ",TRUE,_xlfn.UNIQUE(_xlfn._xlws.FILTER(ARQUIVOS_RECEBIDOS!$F$2:$F$4998,ARQUIVOS_RECEBIDOS!$E$2:$E$4998=LD_01[[#This Row],[DOCUMENTO]])))</f>
        <v>R04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3" spans="1:12" x14ac:dyDescent="0.3">
      <c r="A673" s="6" t="s">
        <v>3370</v>
      </c>
      <c r="B673" s="6" t="str">
        <f>VLOOKUP(LD_01[[#This Row],[DOCUMENTO]],_xlfn.SORTBY(ARQUIVOS_RECEBIDOS!$E$2:$F$4998,ARQUIVOS_RECEBIDOS!$F$2:$F$4998,-1),2,)</f>
        <v>R05</v>
      </c>
      <c r="C673" s="6" t="s">
        <v>4321</v>
      </c>
      <c r="D673" s="8" t="s">
        <v>4087</v>
      </c>
      <c r="E673" s="8" t="s">
        <v>4335</v>
      </c>
      <c r="F673" s="6" t="s">
        <v>4153</v>
      </c>
      <c r="G673" s="49" t="s">
        <v>5490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73" s="6" t="str" cm="1">
        <f t="array" ref="I673">_xlfn.TEXTJOIN(", ",TRUE,_xlfn.UNIQUE(_xlfn._xlws.FILTER(ARQUIVOS_RECEBIDOS!$F$2:$F$4998,ARQUIVOS_RECEBIDOS!$E$2:$E$4998=LD_01[[#This Row],[DOCUMENTO]])))</f>
        <v>R04, R05</v>
      </c>
      <c r="J673" s="13" cm="1">
        <f t="array" ref="J673">_xlfn.UNIQUE(_xlfn._xlws.FILTER(ARQUIVOS[DATA RECEBIMENTO],(ARQUIVOS[DOCUMENTO]=LD_01[[#This Row],[DOCUMENTO]])*(ARQUIVOS[REVISÃO]=LD_01[[#This Row],[REVISÃO]])))</f>
        <v>45895</v>
      </c>
      <c r="K6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4" spans="1:12" x14ac:dyDescent="0.3">
      <c r="A674" s="6" t="s">
        <v>3371</v>
      </c>
      <c r="B674" s="6" t="str">
        <f>VLOOKUP(LD_01[[#This Row],[DOCUMENTO]],_xlfn.SORTBY(ARQUIVOS_RECEBIDOS!$E$2:$F$4998,ARQUIVOS_RECEBIDOS!$F$2:$F$4998,-1),2,)</f>
        <v>R04</v>
      </c>
      <c r="C674" s="6" t="s">
        <v>4321</v>
      </c>
      <c r="D674" s="8" t="s">
        <v>4087</v>
      </c>
      <c r="E674" s="8" t="s">
        <v>4335</v>
      </c>
      <c r="F674" s="6" t="s">
        <v>4153</v>
      </c>
      <c r="G674" s="49" t="s">
        <v>5490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74" s="6" t="str" cm="1">
        <f t="array" ref="I674">_xlfn.TEXTJOIN(", ",TRUE,_xlfn.UNIQUE(_xlfn._xlws.FILTER(ARQUIVOS_RECEBIDOS!$F$2:$F$4998,ARQUIVOS_RECEBIDOS!$E$2:$E$4998=LD_01[[#This Row],[DOCUMENTO]])))</f>
        <v>R04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5" spans="1:12" x14ac:dyDescent="0.3">
      <c r="A675" s="6" t="s">
        <v>3372</v>
      </c>
      <c r="B675" s="6" t="str">
        <f>VLOOKUP(LD_01[[#This Row],[DOCUMENTO]],_xlfn.SORTBY(ARQUIVOS_RECEBIDOS!$E$2:$F$4998,ARQUIVOS_RECEBIDOS!$F$2:$F$4998,-1),2,)</f>
        <v>R04</v>
      </c>
      <c r="C675" s="6" t="s">
        <v>4321</v>
      </c>
      <c r="D675" s="8" t="s">
        <v>4087</v>
      </c>
      <c r="E675" s="8" t="s">
        <v>4335</v>
      </c>
      <c r="F675" s="6" t="s">
        <v>4153</v>
      </c>
      <c r="G675" s="49" t="s">
        <v>5490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75" s="6" t="str" cm="1">
        <f t="array" ref="I675">_xlfn.TEXTJOIN(", ",TRUE,_xlfn.UNIQUE(_xlfn._xlws.FILTER(ARQUIVOS_RECEBIDOS!$F$2:$F$4998,ARQUIVOS_RECEBIDOS!$E$2:$E$4998=LD_01[[#This Row],[DOCUMENTO]])))</f>
        <v>R04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6" spans="1:12" x14ac:dyDescent="0.3">
      <c r="A676" s="6" t="s">
        <v>3373</v>
      </c>
      <c r="B676" s="6" t="str">
        <f>VLOOKUP(LD_01[[#This Row],[DOCUMENTO]],_xlfn.SORTBY(ARQUIVOS_RECEBIDOS!$E$2:$F$4998,ARQUIVOS_RECEBIDOS!$F$2:$F$4998,-1),2,)</f>
        <v>R04</v>
      </c>
      <c r="C676" s="6" t="s">
        <v>4321</v>
      </c>
      <c r="D676" s="8" t="s">
        <v>4087</v>
      </c>
      <c r="E676" s="8" t="s">
        <v>4335</v>
      </c>
      <c r="F676" s="6" t="s">
        <v>4153</v>
      </c>
      <c r="G676" s="49" t="s">
        <v>5490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76" s="6" t="str" cm="1">
        <f t="array" ref="I676">_xlfn.TEXTJOIN(", ",TRUE,_xlfn.UNIQUE(_xlfn._xlws.FILTER(ARQUIVOS_RECEBIDOS!$F$2:$F$4998,ARQUIVOS_RECEBIDOS!$E$2:$E$4998=LD_01[[#This Row],[DOCUMENTO]])))</f>
        <v>R04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7" spans="1:12" x14ac:dyDescent="0.3">
      <c r="A677" s="6" t="s">
        <v>3374</v>
      </c>
      <c r="B677" s="6" t="str">
        <f>VLOOKUP(LD_01[[#This Row],[DOCUMENTO]],_xlfn.SORTBY(ARQUIVOS_RECEBIDOS!$E$2:$F$4998,ARQUIVOS_RECEBIDOS!$F$2:$F$4998,-1),2,)</f>
        <v>R04</v>
      </c>
      <c r="C677" s="6" t="s">
        <v>4321</v>
      </c>
      <c r="D677" s="8" t="s">
        <v>4087</v>
      </c>
      <c r="E677" s="8" t="s">
        <v>4335</v>
      </c>
      <c r="F677" s="6" t="s">
        <v>4153</v>
      </c>
      <c r="G677" s="49" t="s">
        <v>5490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77" s="6" t="str" cm="1">
        <f t="array" ref="I677">_xlfn.TEXTJOIN(", ",TRUE,_xlfn.UNIQUE(_xlfn._xlws.FILTER(ARQUIVOS_RECEBIDOS!$F$2:$F$4998,ARQUIVOS_RECEBIDOS!$E$2:$E$4998=LD_01[[#This Row],[DOCUMENTO]])))</f>
        <v>R04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8" spans="1:12" x14ac:dyDescent="0.3">
      <c r="A678" s="6" t="s">
        <v>3375</v>
      </c>
      <c r="B678" s="6" t="str">
        <f>VLOOKUP(LD_01[[#This Row],[DOCUMENTO]],_xlfn.SORTBY(ARQUIVOS_RECEBIDOS!$E$2:$F$4998,ARQUIVOS_RECEBIDOS!$F$2:$F$4998,-1),2,)</f>
        <v>R01</v>
      </c>
      <c r="C678" s="6" t="s">
        <v>4321</v>
      </c>
      <c r="D678" s="8" t="s">
        <v>4088</v>
      </c>
      <c r="E678" s="8" t="s">
        <v>4335</v>
      </c>
      <c r="F678" s="6" t="s">
        <v>4153</v>
      </c>
      <c r="G678" s="49" t="s">
        <v>5490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78" s="6" t="str" cm="1">
        <f t="array" ref="I678">_xlfn.TEXTJOIN(", ",TRUE,_xlfn.UNIQUE(_xlfn._xlws.FILTER(ARQUIVOS_RECEBIDOS!$F$2:$F$4998,ARQUIVOS_RECEBIDOS!$E$2:$E$4998=LD_01[[#This Row],[DOCUMENTO]])))</f>
        <v>R01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79" spans="1:12" x14ac:dyDescent="0.3">
      <c r="A679" s="6" t="s">
        <v>3376</v>
      </c>
      <c r="B679" s="6" t="str">
        <f>VLOOKUP(LD_01[[#This Row],[DOCUMENTO]],_xlfn.SORTBY(ARQUIVOS_RECEBIDOS!$E$2:$F$4998,ARQUIVOS_RECEBIDOS!$F$2:$F$4998,-1),2,)</f>
        <v>R02</v>
      </c>
      <c r="C679" s="6" t="s">
        <v>4321</v>
      </c>
      <c r="D679" s="8" t="s">
        <v>4089</v>
      </c>
      <c r="E679" s="8" t="s">
        <v>4335</v>
      </c>
      <c r="F679" s="6" t="s">
        <v>4153</v>
      </c>
      <c r="G679" s="49" t="s">
        <v>5490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79" s="6" t="str" cm="1">
        <f t="array" ref="I679">_xlfn.TEXTJOIN(", ",TRUE,_xlfn.UNIQUE(_xlfn._xlws.FILTER(ARQUIVOS_RECEBIDOS!$F$2:$F$4998,ARQUIVOS_RECEBIDOS!$E$2:$E$4998=LD_01[[#This Row],[DOCUMENTO]])))</f>
        <v>R02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80" spans="1:12" x14ac:dyDescent="0.3">
      <c r="A680" s="6" t="s">
        <v>3377</v>
      </c>
      <c r="B680" s="6" t="str">
        <f>VLOOKUP(LD_01[[#This Row],[DOCUMENTO]],_xlfn.SORTBY(ARQUIVOS_RECEBIDOS!$E$2:$F$4998,ARQUIVOS_RECEBIDOS!$F$2:$F$4998,-1),2,)</f>
        <v>R01</v>
      </c>
      <c r="C680" s="6" t="s">
        <v>4321</v>
      </c>
      <c r="D680" s="8" t="s">
        <v>4090</v>
      </c>
      <c r="E680" s="8" t="s">
        <v>4335</v>
      </c>
      <c r="F680" s="6" t="s">
        <v>4153</v>
      </c>
      <c r="G680" s="49" t="s">
        <v>5490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80" s="6" t="str" cm="1">
        <f t="array" ref="I680">_xlfn.TEXTJOIN(", ",TRUE,_xlfn.UNIQUE(_xlfn._xlws.FILTER(ARQUIVOS_RECEBIDOS!$F$2:$F$4998,ARQUIVOS_RECEBIDOS!$E$2:$E$4998=LD_01[[#This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81" spans="1:12" x14ac:dyDescent="0.3">
      <c r="A681" s="6" t="s">
        <v>4073</v>
      </c>
      <c r="B681" s="6" t="str">
        <f>VLOOKUP(LD_01[[#This Row],[DOCUMENTO]],_xlfn.SORTBY(ARQUIVOS_RECEBIDOS!$E$2:$F$4998,ARQUIVOS_RECEBIDOS!$F$2:$F$4998,-1),2,)</f>
        <v>R00</v>
      </c>
      <c r="C681" s="6" t="s">
        <v>4321</v>
      </c>
      <c r="D681" s="8" t="s">
        <v>4087</v>
      </c>
      <c r="E681" s="8" t="s">
        <v>4335</v>
      </c>
      <c r="F681" s="6" t="s">
        <v>4153</v>
      </c>
      <c r="G681" s="49" t="s">
        <v>5490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681" s="6" t="str" cm="1">
        <f t="array" ref="I681">_xlfn.TEXTJOIN(", ",TRUE,_xlfn.UNIQUE(_xlfn._xlws.FILTER(ARQUIVOS_RECEBIDOS!$F$2:$F$4998,ARQUIVOS_RECEBIDOS!$E$2:$E$4998=LD_01[[#This Row],[DOCUMENTO]])))</f>
        <v>R00</v>
      </c>
      <c r="J681" s="13" cm="1">
        <f t="array" ref="J681">_xlfn.UNIQUE(_xlfn._xlws.FILTER(ARQUIVOS[DATA RECEBIMENTO],(ARQUIVOS[DOCUMENTO]=LD_01[[#This Row],[DOCUMENTO]])*(ARQUIVOS[REVISÃO]=LD_01[[#This Row],[REVISÃO]])))</f>
        <v>45895</v>
      </c>
      <c r="K6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01\MSV-163MS-535-545\31.SI</v>
      </c>
      <c r="L6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ATERPA\0.TABLET\A373_Projetos_Ano01\MSV-163MS-535-545\31.SI</v>
      </c>
    </row>
    <row r="682" spans="1:12" ht="28.8" x14ac:dyDescent="0.3">
      <c r="A682" s="6" t="s">
        <v>3281</v>
      </c>
      <c r="B682" s="6" t="str">
        <f>VLOOKUP(LD_01[[#This Row],[DOCUMENTO]],_xlfn.SORTBY(ARQUIVOS_RECEBIDOS!$E$2:$F$4998,ARQUIVOS_RECEBIDOS!$F$2:$F$4998,-1),2,)</f>
        <v>R01</v>
      </c>
      <c r="C682" s="6" t="s">
        <v>4321</v>
      </c>
      <c r="D682" s="8" t="s">
        <v>4081</v>
      </c>
      <c r="E682" s="8" t="s">
        <v>4334</v>
      </c>
      <c r="F682" s="6" t="s">
        <v>4151</v>
      </c>
      <c r="G682" s="49" t="s">
        <v>5490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682" s="6" t="str" cm="1">
        <f t="array" ref="I682">_xlfn.TEXTJOIN(", ",TRUE,_xlfn.UNIQUE(_xlfn._xlws.FILTER(ARQUIVOS_RECEBIDOS!$F$2:$F$4998,ARQUIVOS_RECEBIDOS!$E$2:$E$4998=LD_01[[#This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3" spans="1:12" ht="28.8" x14ac:dyDescent="0.3">
      <c r="A683" s="6" t="s">
        <v>3282</v>
      </c>
      <c r="B683" s="6" t="str">
        <f>VLOOKUP(LD_01[[#This Row],[DOCUMENTO]],_xlfn.SORTBY(ARQUIVOS_RECEBIDOS!$E$2:$F$4998,ARQUIVOS_RECEBIDOS!$F$2:$F$4998,-1),2,)</f>
        <v>R01</v>
      </c>
      <c r="C683" s="6" t="s">
        <v>4321</v>
      </c>
      <c r="D683" s="8" t="s">
        <v>4081</v>
      </c>
      <c r="E683" s="8" t="s">
        <v>4334</v>
      </c>
      <c r="F683" s="6" t="s">
        <v>4151</v>
      </c>
      <c r="G683" s="49" t="s">
        <v>5490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683" s="6" t="str" cm="1">
        <f t="array" ref="I683">_xlfn.TEXTJOIN(", ",TRUE,_xlfn.UNIQUE(_xlfn._xlws.FILTER(ARQUIVOS_RECEBIDOS!$F$2:$F$4998,ARQUIVOS_RECEBIDOS!$E$2:$E$4998=LD_01[[#This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4" spans="1:12" ht="28.8" x14ac:dyDescent="0.3">
      <c r="A684" s="6" t="s">
        <v>3283</v>
      </c>
      <c r="B684" s="6" t="str">
        <f>VLOOKUP(LD_01[[#This Row],[DOCUMENTO]],_xlfn.SORTBY(ARQUIVOS_RECEBIDOS!$E$2:$F$4998,ARQUIVOS_RECEBIDOS!$F$2:$F$4998,-1),2,)</f>
        <v>R01</v>
      </c>
      <c r="C684" s="6" t="s">
        <v>4321</v>
      </c>
      <c r="D684" s="8" t="s">
        <v>4081</v>
      </c>
      <c r="E684" s="8" t="s">
        <v>4334</v>
      </c>
      <c r="F684" s="6" t="s">
        <v>4151</v>
      </c>
      <c r="G684" s="49" t="s">
        <v>5490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684" s="6" t="str" cm="1">
        <f t="array" ref="I684">_xlfn.TEXTJOIN(", ",TRUE,_xlfn.UNIQUE(_xlfn._xlws.FILTER(ARQUIVOS_RECEBIDOS!$F$2:$F$4998,ARQUIVOS_RECEBIDOS!$E$2:$E$4998=LD_01[[#This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5" spans="1:12" ht="28.8" x14ac:dyDescent="0.3">
      <c r="A685" s="6" t="s">
        <v>3284</v>
      </c>
      <c r="B685" s="6" t="str">
        <f>VLOOKUP(LD_01[[#This Row],[DOCUMENTO]],_xlfn.SORTBY(ARQUIVOS_RECEBIDOS!$E$2:$F$4998,ARQUIVOS_RECEBIDOS!$F$2:$F$4998,-1),2,)</f>
        <v>R01</v>
      </c>
      <c r="C685" s="6" t="s">
        <v>4321</v>
      </c>
      <c r="D685" s="8" t="s">
        <v>4081</v>
      </c>
      <c r="E685" s="8" t="s">
        <v>4334</v>
      </c>
      <c r="F685" s="6" t="s">
        <v>4151</v>
      </c>
      <c r="G685" s="49" t="s">
        <v>5490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685" s="6" t="str" cm="1">
        <f t="array" ref="I685">_xlfn.TEXTJOIN(", ",TRUE,_xlfn.UNIQUE(_xlfn._xlws.FILTER(ARQUIVOS_RECEBIDOS!$F$2:$F$4998,ARQUIVOS_RECEBIDOS!$E$2:$E$4998=LD_01[[#This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6" spans="1:12" ht="28.8" x14ac:dyDescent="0.3">
      <c r="A686" s="6" t="s">
        <v>3285</v>
      </c>
      <c r="B686" s="6" t="str">
        <f>VLOOKUP(LD_01[[#This Row],[DOCUMENTO]],_xlfn.SORTBY(ARQUIVOS_RECEBIDOS!$E$2:$F$4998,ARQUIVOS_RECEBIDOS!$F$2:$F$4998,-1),2,)</f>
        <v>R01</v>
      </c>
      <c r="C686" s="6" t="s">
        <v>4321</v>
      </c>
      <c r="D686" s="8" t="s">
        <v>4081</v>
      </c>
      <c r="E686" s="8" t="s">
        <v>4334</v>
      </c>
      <c r="F686" s="6" t="s">
        <v>4151</v>
      </c>
      <c r="G686" s="49" t="s">
        <v>5490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686" s="6" t="str" cm="1">
        <f t="array" ref="I686">_xlfn.TEXTJOIN(", ",TRUE,_xlfn.UNIQUE(_xlfn._xlws.FILTER(ARQUIVOS_RECEBIDOS!$F$2:$F$4998,ARQUIVOS_RECEBIDOS!$E$2:$E$4998=LD_01[[#This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7" spans="1:12" ht="28.8" x14ac:dyDescent="0.3">
      <c r="A687" s="6" t="s">
        <v>3286</v>
      </c>
      <c r="B687" s="6" t="str">
        <f>VLOOKUP(LD_01[[#This Row],[DOCUMENTO]],_xlfn.SORTBY(ARQUIVOS_RECEBIDOS!$E$2:$F$4998,ARQUIVOS_RECEBIDOS!$F$2:$F$4998,-1),2,)</f>
        <v>R01</v>
      </c>
      <c r="C687" s="6" t="s">
        <v>4321</v>
      </c>
      <c r="D687" s="8" t="s">
        <v>4081</v>
      </c>
      <c r="E687" s="8" t="s">
        <v>4334</v>
      </c>
      <c r="F687" s="6" t="s">
        <v>4151</v>
      </c>
      <c r="G687" s="49" t="s">
        <v>5490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687" s="6" t="str" cm="1">
        <f t="array" ref="I687">_xlfn.TEXTJOIN(", ",TRUE,_xlfn.UNIQUE(_xlfn._xlws.FILTER(ARQUIVOS_RECEBIDOS!$F$2:$F$4998,ARQUIVOS_RECEBIDOS!$E$2:$E$4998=LD_01[[#This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8" spans="1:12" ht="28.8" x14ac:dyDescent="0.3">
      <c r="A688" s="6" t="s">
        <v>3287</v>
      </c>
      <c r="B688" s="6" t="str">
        <f>VLOOKUP(LD_01[[#This Row],[DOCUMENTO]],_xlfn.SORTBY(ARQUIVOS_RECEBIDOS!$E$2:$F$4998,ARQUIVOS_RECEBIDOS!$F$2:$F$4998,-1),2,)</f>
        <v>R02</v>
      </c>
      <c r="C688" s="6" t="s">
        <v>4321</v>
      </c>
      <c r="D688" s="8" t="s">
        <v>4081</v>
      </c>
      <c r="E688" s="8" t="s">
        <v>4334</v>
      </c>
      <c r="F688" s="6" t="s">
        <v>4151</v>
      </c>
      <c r="G688" s="49" t="s">
        <v>5490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688" s="6" t="str" cm="1">
        <f t="array" ref="I688">_xlfn.TEXTJOIN(", ",TRUE,_xlfn.UNIQUE(_xlfn._xlws.FILTER(ARQUIVOS_RECEBIDOS!$F$2:$F$4998,ARQUIVOS_RECEBIDOS!$E$2:$E$4998=LD_01[[#This Row],[DOCUMENTO]])))</f>
        <v>R02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89" spans="1:12" ht="28.8" x14ac:dyDescent="0.3">
      <c r="A689" s="6" t="s">
        <v>3288</v>
      </c>
      <c r="B689" s="6" t="str">
        <f>VLOOKUP(LD_01[[#This Row],[DOCUMENTO]],_xlfn.SORTBY(ARQUIVOS_RECEBIDOS!$E$2:$F$4998,ARQUIVOS_RECEBIDOS!$F$2:$F$4998,-1),2,)</f>
        <v>R02</v>
      </c>
      <c r="C689" s="6" t="s">
        <v>4321</v>
      </c>
      <c r="D689" s="8" t="s">
        <v>4081</v>
      </c>
      <c r="E689" s="8" t="s">
        <v>4334</v>
      </c>
      <c r="F689" s="6" t="s">
        <v>4151</v>
      </c>
      <c r="G689" s="49" t="s">
        <v>5490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689" s="6" t="str" cm="1">
        <f t="array" ref="I689">_xlfn.TEXTJOIN(", ",TRUE,_xlfn.UNIQUE(_xlfn._xlws.FILTER(ARQUIVOS_RECEBIDOS!$F$2:$F$4998,ARQUIVOS_RECEBIDOS!$E$2:$E$4998=LD_01[[#This Row],[DOCUMENTO]])))</f>
        <v>R02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0" spans="1:12" ht="28.8" x14ac:dyDescent="0.3">
      <c r="A690" s="6" t="s">
        <v>3289</v>
      </c>
      <c r="B690" s="6" t="str">
        <f>VLOOKUP(LD_01[[#This Row],[DOCUMENTO]],_xlfn.SORTBY(ARQUIVOS_RECEBIDOS!$E$2:$F$4998,ARQUIVOS_RECEBIDOS!$F$2:$F$4998,-1),2,)</f>
        <v>R02</v>
      </c>
      <c r="C690" s="6" t="s">
        <v>4321</v>
      </c>
      <c r="D690" s="8" t="s">
        <v>4081</v>
      </c>
      <c r="E690" s="8" t="s">
        <v>4334</v>
      </c>
      <c r="F690" s="6" t="s">
        <v>4151</v>
      </c>
      <c r="G690" s="49" t="s">
        <v>5490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690" s="6" t="str" cm="1">
        <f t="array" ref="I690">_xlfn.TEXTJOIN(", ",TRUE,_xlfn.UNIQUE(_xlfn._xlws.FILTER(ARQUIVOS_RECEBIDOS!$F$2:$F$4998,ARQUIVOS_RECEBIDOS!$E$2:$E$4998=LD_01[[#This Row],[DOCUMENTO]])))</f>
        <v>R02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1" spans="1:12" ht="28.8" x14ac:dyDescent="0.3">
      <c r="A691" s="6" t="s">
        <v>3290</v>
      </c>
      <c r="B691" s="6" t="str">
        <f>VLOOKUP(LD_01[[#This Row],[DOCUMENTO]],_xlfn.SORTBY(ARQUIVOS_RECEBIDOS!$E$2:$F$4998,ARQUIVOS_RECEBIDOS!$F$2:$F$4998,-1),2,)</f>
        <v>R02</v>
      </c>
      <c r="C691" s="6" t="s">
        <v>4321</v>
      </c>
      <c r="D691" s="8" t="s">
        <v>4081</v>
      </c>
      <c r="E691" s="8" t="s">
        <v>4334</v>
      </c>
      <c r="F691" s="6" t="s">
        <v>4151</v>
      </c>
      <c r="G691" s="49" t="s">
        <v>5490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691" s="6" t="str" cm="1">
        <f t="array" ref="I691">_xlfn.TEXTJOIN(", ",TRUE,_xlfn.UNIQUE(_xlfn._xlws.FILTER(ARQUIVOS_RECEBIDOS!$F$2:$F$4998,ARQUIVOS_RECEBIDOS!$E$2:$E$4998=LD_01[[#This Row],[DOCUMENTO]])))</f>
        <v>R02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2" spans="1:12" ht="28.8" x14ac:dyDescent="0.3">
      <c r="A692" s="6" t="s">
        <v>3291</v>
      </c>
      <c r="B692" s="6" t="str">
        <f>VLOOKUP(LD_01[[#This Row],[DOCUMENTO]],_xlfn.SORTBY(ARQUIVOS_RECEBIDOS!$E$2:$F$4998,ARQUIVOS_RECEBIDOS!$F$2:$F$4998,-1),2,)</f>
        <v>R02</v>
      </c>
      <c r="C692" s="6" t="s">
        <v>4321</v>
      </c>
      <c r="D692" s="8" t="s">
        <v>4081</v>
      </c>
      <c r="E692" s="8" t="s">
        <v>4334</v>
      </c>
      <c r="F692" s="6" t="s">
        <v>4151</v>
      </c>
      <c r="G692" s="49" t="s">
        <v>5490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692" s="6" t="str" cm="1">
        <f t="array" ref="I692">_xlfn.TEXTJOIN(", ",TRUE,_xlfn.UNIQUE(_xlfn._xlws.FILTER(ARQUIVOS_RECEBIDOS!$F$2:$F$4998,ARQUIVOS_RECEBIDOS!$E$2:$E$4998=LD_01[[#This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3" spans="1:12" ht="28.8" x14ac:dyDescent="0.3">
      <c r="A693" s="6" t="s">
        <v>3292</v>
      </c>
      <c r="B693" s="6" t="str">
        <f>VLOOKUP(LD_01[[#This Row],[DOCUMENTO]],_xlfn.SORTBY(ARQUIVOS_RECEBIDOS!$E$2:$F$4998,ARQUIVOS_RECEBIDOS!$F$2:$F$4998,-1),2,)</f>
        <v>R02</v>
      </c>
      <c r="C693" s="6" t="s">
        <v>4321</v>
      </c>
      <c r="D693" s="8" t="s">
        <v>4081</v>
      </c>
      <c r="E693" s="8" t="s">
        <v>4334</v>
      </c>
      <c r="F693" s="6" t="s">
        <v>4151</v>
      </c>
      <c r="G693" s="49" t="s">
        <v>5490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693" s="6" t="str" cm="1">
        <f t="array" ref="I693">_xlfn.TEXTJOIN(", ",TRUE,_xlfn.UNIQUE(_xlfn._xlws.FILTER(ARQUIVOS_RECEBIDOS!$F$2:$F$4998,ARQUIVOS_RECEBIDOS!$E$2:$E$4998=LD_01[[#This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4" spans="1:12" ht="28.8" x14ac:dyDescent="0.3">
      <c r="A694" s="6" t="s">
        <v>3293</v>
      </c>
      <c r="B694" s="6" t="str">
        <f>VLOOKUP(LD_01[[#This Row],[DOCUMENTO]],_xlfn.SORTBY(ARQUIVOS_RECEBIDOS!$E$2:$F$4998,ARQUIVOS_RECEBIDOS!$F$2:$F$4998,-1),2,)</f>
        <v>R02</v>
      </c>
      <c r="C694" s="6" t="s">
        <v>4321</v>
      </c>
      <c r="D694" s="8" t="s">
        <v>4081</v>
      </c>
      <c r="E694" s="8" t="s">
        <v>4334</v>
      </c>
      <c r="F694" s="6" t="s">
        <v>4151</v>
      </c>
      <c r="G694" s="49" t="s">
        <v>5490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694" s="6" t="str" cm="1">
        <f t="array" ref="I694">_xlfn.TEXTJOIN(", ",TRUE,_xlfn.UNIQUE(_xlfn._xlws.FILTER(ARQUIVOS_RECEBIDOS!$F$2:$F$4998,ARQUIVOS_RECEBIDOS!$E$2:$E$4998=LD_01[[#This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5" spans="1:12" ht="28.8" x14ac:dyDescent="0.3">
      <c r="A695" s="6" t="s">
        <v>3294</v>
      </c>
      <c r="B695" s="6" t="str">
        <f>VLOOKUP(LD_01[[#This Row],[DOCUMENTO]],_xlfn.SORTBY(ARQUIVOS_RECEBIDOS!$E$2:$F$4998,ARQUIVOS_RECEBIDOS!$F$2:$F$4998,-1),2,)</f>
        <v>R02</v>
      </c>
      <c r="C695" s="6" t="s">
        <v>4321</v>
      </c>
      <c r="D695" s="8" t="s">
        <v>4081</v>
      </c>
      <c r="E695" s="8" t="s">
        <v>4334</v>
      </c>
      <c r="F695" s="6" t="s">
        <v>4151</v>
      </c>
      <c r="G695" s="49" t="s">
        <v>5490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695" s="6" t="str" cm="1">
        <f t="array" ref="I695">_xlfn.TEXTJOIN(", ",TRUE,_xlfn.UNIQUE(_xlfn._xlws.FILTER(ARQUIVOS_RECEBIDOS!$F$2:$F$4998,ARQUIVOS_RECEBIDOS!$E$2:$E$4998=LD_01[[#This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6" spans="1:12" ht="28.8" x14ac:dyDescent="0.3">
      <c r="A696" s="6" t="s">
        <v>3295</v>
      </c>
      <c r="B696" s="6" t="str">
        <f>VLOOKUP(LD_01[[#This Row],[DOCUMENTO]],_xlfn.SORTBY(ARQUIVOS_RECEBIDOS!$E$2:$F$4998,ARQUIVOS_RECEBIDOS!$F$2:$F$4998,-1),2,)</f>
        <v>R02</v>
      </c>
      <c r="C696" s="6" t="s">
        <v>4321</v>
      </c>
      <c r="D696" s="8" t="s">
        <v>4081</v>
      </c>
      <c r="E696" s="8" t="s">
        <v>4334</v>
      </c>
      <c r="F696" s="6" t="s">
        <v>4151</v>
      </c>
      <c r="G696" s="49" t="s">
        <v>5490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696" s="6" t="str" cm="1">
        <f t="array" ref="I696">_xlfn.TEXTJOIN(", ",TRUE,_xlfn.UNIQUE(_xlfn._xlws.FILTER(ARQUIVOS_RECEBIDOS!$F$2:$F$4998,ARQUIVOS_RECEBIDOS!$E$2:$E$4998=LD_01[[#This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7" spans="1:12" ht="28.8" x14ac:dyDescent="0.3">
      <c r="A697" s="6" t="s">
        <v>3296</v>
      </c>
      <c r="B697" s="6" t="str">
        <f>VLOOKUP(LD_01[[#This Row],[DOCUMENTO]],_xlfn.SORTBY(ARQUIVOS_RECEBIDOS!$E$2:$F$4998,ARQUIVOS_RECEBIDOS!$F$2:$F$4998,-1),2,)</f>
        <v>R02</v>
      </c>
      <c r="C697" s="6" t="s">
        <v>4321</v>
      </c>
      <c r="D697" s="8" t="s">
        <v>4081</v>
      </c>
      <c r="E697" s="8" t="s">
        <v>4334</v>
      </c>
      <c r="F697" s="6" t="s">
        <v>4151</v>
      </c>
      <c r="G697" s="49" t="s">
        <v>5490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697" s="6" t="str" cm="1">
        <f t="array" ref="I697">_xlfn.TEXTJOIN(", ",TRUE,_xlfn.UNIQUE(_xlfn._xlws.FILTER(ARQUIVOS_RECEBIDOS!$F$2:$F$4998,ARQUIVOS_RECEBIDOS!$E$2:$E$4998=LD_01[[#This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8" spans="1:12" ht="28.8" x14ac:dyDescent="0.3">
      <c r="A698" s="6" t="s">
        <v>3297</v>
      </c>
      <c r="B698" s="6" t="str">
        <f>VLOOKUP(LD_01[[#This Row],[DOCUMENTO]],_xlfn.SORTBY(ARQUIVOS_RECEBIDOS!$E$2:$F$4998,ARQUIVOS_RECEBIDOS!$F$2:$F$4998,-1),2,)</f>
        <v>R02</v>
      </c>
      <c r="C698" s="6" t="s">
        <v>4321</v>
      </c>
      <c r="D698" s="8" t="s">
        <v>4081</v>
      </c>
      <c r="E698" s="8" t="s">
        <v>4334</v>
      </c>
      <c r="F698" s="6" t="s">
        <v>4151</v>
      </c>
      <c r="G698" s="49" t="s">
        <v>5490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698" s="6" t="str" cm="1">
        <f t="array" ref="I698">_xlfn.TEXTJOIN(", ",TRUE,_xlfn.UNIQUE(_xlfn._xlws.FILTER(ARQUIVOS_RECEBIDOS!$F$2:$F$4998,ARQUIVOS_RECEBIDOS!$E$2:$E$4998=LD_01[[#This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699" spans="1:12" ht="28.8" x14ac:dyDescent="0.3">
      <c r="A699" s="6" t="s">
        <v>3298</v>
      </c>
      <c r="B699" s="6" t="str">
        <f>VLOOKUP(LD_01[[#This Row],[DOCUMENTO]],_xlfn.SORTBY(ARQUIVOS_RECEBIDOS!$E$2:$F$4998,ARQUIVOS_RECEBIDOS!$F$2:$F$4998,-1),2,)</f>
        <v>R02</v>
      </c>
      <c r="C699" s="6" t="s">
        <v>4321</v>
      </c>
      <c r="D699" s="8" t="s">
        <v>4081</v>
      </c>
      <c r="E699" s="8" t="s">
        <v>4334</v>
      </c>
      <c r="F699" s="6" t="s">
        <v>4151</v>
      </c>
      <c r="G699" s="49" t="s">
        <v>5490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699" s="6" t="str" cm="1">
        <f t="array" ref="I699">_xlfn.TEXTJOIN(", ",TRUE,_xlfn.UNIQUE(_xlfn._xlws.FILTER(ARQUIVOS_RECEBIDOS!$F$2:$F$4998,ARQUIVOS_RECEBIDOS!$E$2:$E$4998=LD_01[[#This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6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0" spans="1:12" ht="28.8" x14ac:dyDescent="0.3">
      <c r="A700" s="6" t="s">
        <v>3299</v>
      </c>
      <c r="B700" s="6" t="str">
        <f>VLOOKUP(LD_01[[#This Row],[DOCUMENTO]],_xlfn.SORTBY(ARQUIVOS_RECEBIDOS!$E$2:$F$4998,ARQUIVOS_RECEBIDOS!$F$2:$F$4998,-1),2,)</f>
        <v>R03</v>
      </c>
      <c r="C700" s="6" t="s">
        <v>4321</v>
      </c>
      <c r="D700" s="8" t="s">
        <v>4081</v>
      </c>
      <c r="E700" s="8" t="s">
        <v>4334</v>
      </c>
      <c r="F700" s="6" t="s">
        <v>4151</v>
      </c>
      <c r="G700" s="49" t="s">
        <v>5490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700" s="6" t="str" cm="1">
        <f t="array" ref="I700">_xlfn.TEXTJOIN(", ",TRUE,_xlfn.UNIQUE(_xlfn._xlws.FILTER(ARQUIVOS_RECEBIDOS!$F$2:$F$4998,ARQUIVOS_RECEBIDOS!$E$2:$E$4998=LD_01[[#This Row],[DOCUMENTO]])))</f>
        <v>R03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1" spans="1:12" ht="28.8" x14ac:dyDescent="0.3">
      <c r="A701" s="6" t="s">
        <v>3300</v>
      </c>
      <c r="B701" s="6" t="str">
        <f>VLOOKUP(LD_01[[#This Row],[DOCUMENTO]],_xlfn.SORTBY(ARQUIVOS_RECEBIDOS!$E$2:$F$4998,ARQUIVOS_RECEBIDOS!$F$2:$F$4998,-1),2,)</f>
        <v>R03</v>
      </c>
      <c r="C701" s="6" t="s">
        <v>4321</v>
      </c>
      <c r="D701" s="8" t="s">
        <v>4081</v>
      </c>
      <c r="E701" s="8" t="s">
        <v>4334</v>
      </c>
      <c r="F701" s="6" t="s">
        <v>4151</v>
      </c>
      <c r="G701" s="49" t="s">
        <v>5490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701" s="6" t="str" cm="1">
        <f t="array" ref="I701">_xlfn.TEXTJOIN(", ",TRUE,_xlfn.UNIQUE(_xlfn._xlws.FILTER(ARQUIVOS_RECEBIDOS!$F$2:$F$4998,ARQUIVOS_RECEBIDOS!$E$2:$E$4998=LD_01[[#This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2" spans="1:12" ht="28.8" x14ac:dyDescent="0.3">
      <c r="A702" s="6" t="s">
        <v>3301</v>
      </c>
      <c r="B702" s="6" t="str">
        <f>VLOOKUP(LD_01[[#This Row],[DOCUMENTO]],_xlfn.SORTBY(ARQUIVOS_RECEBIDOS!$E$2:$F$4998,ARQUIVOS_RECEBIDOS!$F$2:$F$4998,-1),2,)</f>
        <v>R03</v>
      </c>
      <c r="C702" s="6" t="s">
        <v>4321</v>
      </c>
      <c r="D702" s="8" t="s">
        <v>4081</v>
      </c>
      <c r="E702" s="8" t="s">
        <v>4334</v>
      </c>
      <c r="F702" s="6" t="s">
        <v>4151</v>
      </c>
      <c r="G702" s="49" t="s">
        <v>5490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702" s="6" t="str" cm="1">
        <f t="array" ref="I702">_xlfn.TEXTJOIN(", ",TRUE,_xlfn.UNIQUE(_xlfn._xlws.FILTER(ARQUIVOS_RECEBIDOS!$F$2:$F$4998,ARQUIVOS_RECEBIDOS!$E$2:$E$4998=LD_01[[#This Row],[DOCUMENTO]])))</f>
        <v>R03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3" spans="1:12" ht="28.8" x14ac:dyDescent="0.3">
      <c r="A703" s="6" t="s">
        <v>3302</v>
      </c>
      <c r="B703" s="6" t="str">
        <f>VLOOKUP(LD_01[[#This Row],[DOCUMENTO]],_xlfn.SORTBY(ARQUIVOS_RECEBIDOS!$E$2:$F$4998,ARQUIVOS_RECEBIDOS!$F$2:$F$4998,-1),2,)</f>
        <v>R03</v>
      </c>
      <c r="C703" s="6" t="s">
        <v>4321</v>
      </c>
      <c r="D703" s="8" t="s">
        <v>4081</v>
      </c>
      <c r="E703" s="8" t="s">
        <v>4334</v>
      </c>
      <c r="F703" s="6" t="s">
        <v>4151</v>
      </c>
      <c r="G703" s="49" t="s">
        <v>5490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703" s="6" t="str" cm="1">
        <f t="array" ref="I703">_xlfn.TEXTJOIN(", ",TRUE,_xlfn.UNIQUE(_xlfn._xlws.FILTER(ARQUIVOS_RECEBIDOS!$F$2:$F$4998,ARQUIVOS_RECEBIDOS!$E$2:$E$4998=LD_01[[#This Row],[DOCUMENTO]])))</f>
        <v>R03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4" spans="1:12" ht="28.8" x14ac:dyDescent="0.3">
      <c r="A704" s="6" t="s">
        <v>3303</v>
      </c>
      <c r="B704" s="6" t="str">
        <f>VLOOKUP(LD_01[[#This Row],[DOCUMENTO]],_xlfn.SORTBY(ARQUIVOS_RECEBIDOS!$E$2:$F$4998,ARQUIVOS_RECEBIDOS!$F$2:$F$4998,-1),2,)</f>
        <v>R03</v>
      </c>
      <c r="C704" s="6" t="s">
        <v>4321</v>
      </c>
      <c r="D704" s="8" t="s">
        <v>4081</v>
      </c>
      <c r="E704" s="8" t="s">
        <v>4334</v>
      </c>
      <c r="F704" s="6" t="s">
        <v>4151</v>
      </c>
      <c r="G704" s="49" t="s">
        <v>5490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704" s="6" t="str" cm="1">
        <f t="array" ref="I704">_xlfn.TEXTJOIN(", ",TRUE,_xlfn.UNIQUE(_xlfn._xlws.FILTER(ARQUIVOS_RECEBIDOS!$F$2:$F$4998,ARQUIVOS_RECEBIDOS!$E$2:$E$4998=LD_01[[#This Row],[DOCUMENTO]])))</f>
        <v>R03</v>
      </c>
      <c r="J704" s="13" cm="1">
        <f t="array" ref="J704">_xlfn.UNIQUE(_xlfn._xlws.FILTER(ARQUIVOS[DATA RECEBIMENTO],(ARQUIVOS[DOCUMENTO]=LD_01[[#This Row],[DOCUMENTO]])*(ARQUIVOS[REVISÃO]=LD_01[[#This Row],[REVISÃO]])))</f>
        <v>45838</v>
      </c>
      <c r="K7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5" spans="1:12" ht="28.8" x14ac:dyDescent="0.3">
      <c r="A705" s="6" t="s">
        <v>3304</v>
      </c>
      <c r="B705" s="6" t="str">
        <f>VLOOKUP(LD_01[[#This Row],[DOCUMENTO]],_xlfn.SORTBY(ARQUIVOS_RECEBIDOS!$E$2:$F$4998,ARQUIVOS_RECEBIDOS!$F$2:$F$4998,-1),2,)</f>
        <v>R03</v>
      </c>
      <c r="C705" s="6" t="s">
        <v>4321</v>
      </c>
      <c r="D705" s="8" t="s">
        <v>4081</v>
      </c>
      <c r="E705" s="8" t="s">
        <v>4334</v>
      </c>
      <c r="F705" s="6" t="s">
        <v>4151</v>
      </c>
      <c r="G705" s="49" t="s">
        <v>5490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705" s="6" t="str" cm="1">
        <f t="array" ref="I705">_xlfn.TEXTJOIN(", ",TRUE,_xlfn.UNIQUE(_xlfn._xlws.FILTER(ARQUIVOS_RECEBIDOS!$F$2:$F$4998,ARQUIVOS_RECEBIDOS!$E$2:$E$4998=LD_01[[#This Row],[DOCUMENTO]])))</f>
        <v>R03</v>
      </c>
      <c r="J705" s="13" cm="1">
        <f t="array" ref="J705">_xlfn.UNIQUE(_xlfn._xlws.FILTER(ARQUIVOS[DATA RECEBIMENTO],(ARQUIVOS[DOCUMENTO]=LD_01[[#This Row],[DOCUMENTO]])*(ARQUIVOS[REVISÃO]=LD_01[[#This Row],[REVISÃO]])))</f>
        <v>45838</v>
      </c>
      <c r="K7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6" spans="1:12" ht="28.8" x14ac:dyDescent="0.3">
      <c r="A706" s="6" t="s">
        <v>3305</v>
      </c>
      <c r="B706" s="6" t="str">
        <f>VLOOKUP(LD_01[[#This Row],[DOCUMENTO]],_xlfn.SORTBY(ARQUIVOS_RECEBIDOS!$E$2:$F$4998,ARQUIVOS_RECEBIDOS!$F$2:$F$4998,-1),2,)</f>
        <v>R03</v>
      </c>
      <c r="C706" s="6" t="s">
        <v>4321</v>
      </c>
      <c r="D706" s="8" t="s">
        <v>4081</v>
      </c>
      <c r="E706" s="8" t="s">
        <v>4334</v>
      </c>
      <c r="F706" s="6" t="s">
        <v>4151</v>
      </c>
      <c r="G706" s="49" t="s">
        <v>5490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706" s="6" t="str" cm="1">
        <f t="array" ref="I706">_xlfn.TEXTJOIN(", ",TRUE,_xlfn.UNIQUE(_xlfn._xlws.FILTER(ARQUIVOS_RECEBIDOS!$F$2:$F$4998,ARQUIVOS_RECEBIDOS!$E$2:$E$4998=LD_01[[#This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7" spans="1:12" ht="28.8" x14ac:dyDescent="0.3">
      <c r="A707" s="6" t="s">
        <v>3306</v>
      </c>
      <c r="B707" s="6" t="str">
        <f>VLOOKUP(LD_01[[#This Row],[DOCUMENTO]],_xlfn.SORTBY(ARQUIVOS_RECEBIDOS!$E$2:$F$4998,ARQUIVOS_RECEBIDOS!$F$2:$F$4998,-1),2,)</f>
        <v>R03</v>
      </c>
      <c r="C707" s="6" t="s">
        <v>4321</v>
      </c>
      <c r="D707" s="8" t="s">
        <v>4081</v>
      </c>
      <c r="E707" s="8" t="s">
        <v>4334</v>
      </c>
      <c r="F707" s="6" t="s">
        <v>4151</v>
      </c>
      <c r="G707" s="49" t="s">
        <v>5490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707" s="6" t="str" cm="1">
        <f t="array" ref="I707">_xlfn.TEXTJOIN(", ",TRUE,_xlfn.UNIQUE(_xlfn._xlws.FILTER(ARQUIVOS_RECEBIDOS!$F$2:$F$4998,ARQUIVOS_RECEBIDOS!$E$2:$E$4998=LD_01[[#This Row],[DOCUMENTO]])))</f>
        <v>R03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8" spans="1:12" ht="28.8" x14ac:dyDescent="0.3">
      <c r="A708" s="6" t="s">
        <v>3307</v>
      </c>
      <c r="B708" s="6" t="str">
        <f>VLOOKUP(LD_01[[#This Row],[DOCUMENTO]],_xlfn.SORTBY(ARQUIVOS_RECEBIDOS!$E$2:$F$4998,ARQUIVOS_RECEBIDOS!$F$2:$F$4998,-1),2,)</f>
        <v>R03</v>
      </c>
      <c r="C708" s="6" t="s">
        <v>4321</v>
      </c>
      <c r="D708" s="8" t="s">
        <v>4081</v>
      </c>
      <c r="E708" s="8" t="s">
        <v>4334</v>
      </c>
      <c r="F708" s="6" t="s">
        <v>4151</v>
      </c>
      <c r="G708" s="49" t="s">
        <v>5490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708" s="6" t="str" cm="1">
        <f t="array" ref="I708">_xlfn.TEXTJOIN(", ",TRUE,_xlfn.UNIQUE(_xlfn._xlws.FILTER(ARQUIVOS_RECEBIDOS!$F$2:$F$4998,ARQUIVOS_RECEBIDOS!$E$2:$E$4998=LD_01[[#This Row],[DOCUMENTO]])))</f>
        <v>R03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09" spans="1:12" ht="28.8" x14ac:dyDescent="0.3">
      <c r="A709" s="6" t="s">
        <v>3308</v>
      </c>
      <c r="B709" s="6" t="str">
        <f>VLOOKUP(LD_01[[#This Row],[DOCUMENTO]],_xlfn.SORTBY(ARQUIVOS_RECEBIDOS!$E$2:$F$4998,ARQUIVOS_RECEBIDOS!$F$2:$F$4998,-1),2,)</f>
        <v>R03</v>
      </c>
      <c r="C709" s="6" t="s">
        <v>4321</v>
      </c>
      <c r="D709" s="8" t="s">
        <v>4081</v>
      </c>
      <c r="E709" s="8" t="s">
        <v>4334</v>
      </c>
      <c r="F709" s="6" t="s">
        <v>4151</v>
      </c>
      <c r="G709" s="49" t="s">
        <v>5490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709" s="6" t="str" cm="1">
        <f t="array" ref="I709">_xlfn.TEXTJOIN(", ",TRUE,_xlfn.UNIQUE(_xlfn._xlws.FILTER(ARQUIVOS_RECEBIDOS!$F$2:$F$4998,ARQUIVOS_RECEBIDOS!$E$2:$E$4998=LD_01[[#This Row],[DOCUMENTO]])))</f>
        <v>R03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0" spans="1:12" ht="28.8" x14ac:dyDescent="0.3">
      <c r="A710" s="6" t="s">
        <v>3309</v>
      </c>
      <c r="B710" s="6" t="str">
        <f>VLOOKUP(LD_01[[#This Row],[DOCUMENTO]],_xlfn.SORTBY(ARQUIVOS_RECEBIDOS!$E$2:$F$4998,ARQUIVOS_RECEBIDOS!$F$2:$F$4998,-1),2,)</f>
        <v>R03</v>
      </c>
      <c r="C710" s="6" t="s">
        <v>4321</v>
      </c>
      <c r="D710" s="8" t="s">
        <v>4081</v>
      </c>
      <c r="E710" s="8" t="s">
        <v>4334</v>
      </c>
      <c r="F710" s="6" t="s">
        <v>4151</v>
      </c>
      <c r="G710" s="49" t="s">
        <v>5490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710" s="6" t="str" cm="1">
        <f t="array" ref="I710">_xlfn.TEXTJOIN(", ",TRUE,_xlfn.UNIQUE(_xlfn._xlws.FILTER(ARQUIVOS_RECEBIDOS!$F$2:$F$4998,ARQUIVOS_RECEBIDOS!$E$2:$E$4998=LD_01[[#This Row],[DOCUMENTO]])))</f>
        <v>R03</v>
      </c>
      <c r="J710" s="13" cm="1">
        <f t="array" ref="J710">_xlfn.UNIQUE(_xlfn._xlws.FILTER(ARQUIVOS[DATA RECEBIMENTO],(ARQUIVOS[DOCUMENTO]=LD_01[[#This Row],[DOCUMENTO]])*(ARQUIVOS[REVISÃO]=LD_01[[#This Row],[REVISÃO]])))</f>
        <v>45838</v>
      </c>
      <c r="K7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1" spans="1:12" ht="28.8" x14ac:dyDescent="0.3">
      <c r="A711" s="6" t="s">
        <v>3310</v>
      </c>
      <c r="B711" s="6" t="str">
        <f>VLOOKUP(LD_01[[#This Row],[DOCUMENTO]],_xlfn.SORTBY(ARQUIVOS_RECEBIDOS!$E$2:$F$4998,ARQUIVOS_RECEBIDOS!$F$2:$F$4998,-1),2,)</f>
        <v>R03</v>
      </c>
      <c r="C711" s="6" t="s">
        <v>4321</v>
      </c>
      <c r="D711" s="8" t="s">
        <v>4081</v>
      </c>
      <c r="E711" s="8" t="s">
        <v>4334</v>
      </c>
      <c r="F711" s="6" t="s">
        <v>4151</v>
      </c>
      <c r="G711" s="49" t="s">
        <v>5490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711" s="6" t="str" cm="1">
        <f t="array" ref="I711">_xlfn.TEXTJOIN(", ",TRUE,_xlfn.UNIQUE(_xlfn._xlws.FILTER(ARQUIVOS_RECEBIDOS!$F$2:$F$4998,ARQUIVOS_RECEBIDOS!$E$2:$E$4998=LD_01[[#This Row],[DOCUMENTO]])))</f>
        <v>R03</v>
      </c>
      <c r="J711" s="13" cm="1">
        <f t="array" ref="J711">_xlfn.UNIQUE(_xlfn._xlws.FILTER(ARQUIVOS[DATA RECEBIMENTO],(ARQUIVOS[DOCUMENTO]=LD_01[[#This Row],[DOCUMENTO]])*(ARQUIVOS[REVISÃO]=LD_01[[#This Row],[REVISÃO]])))</f>
        <v>45838</v>
      </c>
      <c r="K7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2" spans="1:12" ht="28.8" x14ac:dyDescent="0.3">
      <c r="A712" s="6" t="s">
        <v>3311</v>
      </c>
      <c r="B712" s="6" t="str">
        <f>VLOOKUP(LD_01[[#This Row],[DOCUMENTO]],_xlfn.SORTBY(ARQUIVOS_RECEBIDOS!$E$2:$F$4998,ARQUIVOS_RECEBIDOS!$F$2:$F$4998,-1),2,)</f>
        <v>R09</v>
      </c>
      <c r="C712" s="6" t="s">
        <v>4321</v>
      </c>
      <c r="D712" s="8" t="s">
        <v>4081</v>
      </c>
      <c r="E712" s="8" t="s">
        <v>4334</v>
      </c>
      <c r="F712" s="6" t="s">
        <v>4151</v>
      </c>
      <c r="G712" s="49" t="s">
        <v>5490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712" s="6" t="str" cm="1">
        <f t="array" ref="I712">_xlfn.TEXTJOIN(", ",TRUE,_xlfn.UNIQUE(_xlfn._xlws.FILTER(ARQUIVOS_RECEBIDOS!$F$2:$F$4998,ARQUIVOS_RECEBIDOS!$E$2:$E$4998=LD_01[[#This Row],[DOCUMENTO]])))</f>
        <v>R09</v>
      </c>
      <c r="J712" s="13" cm="1">
        <f t="array" ref="J712">_xlfn.UNIQUE(_xlfn._xlws.FILTER(ARQUIVOS[DATA RECEBIMENTO],(ARQUIVOS[DOCUMENTO]=LD_01[[#This Row],[DOCUMENTO]])*(ARQUIVOS[REVISÃO]=LD_01[[#This Row],[REVISÃO]])))</f>
        <v>45838</v>
      </c>
      <c r="K7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3" spans="1:12" ht="28.8" x14ac:dyDescent="0.3">
      <c r="A713" s="6" t="s">
        <v>3313</v>
      </c>
      <c r="B713" s="6" t="str">
        <f>VLOOKUP(LD_01[[#This Row],[DOCUMENTO]],_xlfn.SORTBY(ARQUIVOS_RECEBIDOS!$E$2:$F$4998,ARQUIVOS_RECEBIDOS!$F$2:$F$4998,-1),2,)</f>
        <v>R03</v>
      </c>
      <c r="C713" s="6" t="s">
        <v>4321</v>
      </c>
      <c r="D713" s="8" t="s">
        <v>4081</v>
      </c>
      <c r="E713" s="8" t="s">
        <v>4334</v>
      </c>
      <c r="F713" s="6" t="s">
        <v>4151</v>
      </c>
      <c r="G713" s="49" t="s">
        <v>5490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713" s="6" t="str" cm="1">
        <f t="array" ref="I713">_xlfn.TEXTJOIN(", ",TRUE,_xlfn.UNIQUE(_xlfn._xlws.FILTER(ARQUIVOS_RECEBIDOS!$F$2:$F$4998,ARQUIVOS_RECEBIDOS!$E$2:$E$4998=LD_01[[#This Row],[DOCUMENTO]])))</f>
        <v>R03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4" spans="1:12" ht="28.8" x14ac:dyDescent="0.3">
      <c r="A714" s="6" t="s">
        <v>3314</v>
      </c>
      <c r="B714" s="6" t="str">
        <f>VLOOKUP(LD_01[[#This Row],[DOCUMENTO]],_xlfn.SORTBY(ARQUIVOS_RECEBIDOS!$E$2:$F$4998,ARQUIVOS_RECEBIDOS!$F$2:$F$4998,-1),2,)</f>
        <v>R02</v>
      </c>
      <c r="C714" s="6" t="s">
        <v>4321</v>
      </c>
      <c r="D714" s="8" t="s">
        <v>4178</v>
      </c>
      <c r="E714" s="8" t="s">
        <v>4334</v>
      </c>
      <c r="F714" s="6" t="s">
        <v>4151</v>
      </c>
      <c r="G714" s="49" t="s">
        <v>5490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714" s="6" t="str" cm="1">
        <f t="array" ref="I714">_xlfn.TEXTJOIN(", ",TRUE,_xlfn.UNIQUE(_xlfn._xlws.FILTER(ARQUIVOS_RECEBIDOS!$F$2:$F$4998,ARQUIVOS_RECEBIDOS!$E$2:$E$4998=LD_01[[#This Row],[DOCUMENTO]])))</f>
        <v>R02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5" spans="1:12" ht="28.8" x14ac:dyDescent="0.3">
      <c r="A715" s="6" t="s">
        <v>3315</v>
      </c>
      <c r="B715" s="6" t="str">
        <f>VLOOKUP(LD_01[[#This Row],[DOCUMENTO]],_xlfn.SORTBY(ARQUIVOS_RECEBIDOS!$E$2:$F$4998,ARQUIVOS_RECEBIDOS!$F$2:$F$4998,-1),2,)</f>
        <v>R10</v>
      </c>
      <c r="C715" s="6" t="s">
        <v>4321</v>
      </c>
      <c r="D715" s="8" t="s">
        <v>4327</v>
      </c>
      <c r="E715" s="8" t="s">
        <v>4334</v>
      </c>
      <c r="F715" s="6" t="s">
        <v>4151</v>
      </c>
      <c r="G715" s="49" t="s">
        <v>5490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15" s="6" t="str" cm="1">
        <f t="array" ref="I715">_xlfn.TEXTJOIN(", ",TRUE,_xlfn.UNIQUE(_xlfn._xlws.FILTER(ARQUIVOS_RECEBIDOS!$F$2:$F$4998,ARQUIVOS_RECEBIDOS!$E$2:$E$4998=LD_01[[#This Row],[DOCUMENTO]])))</f>
        <v>R10</v>
      </c>
      <c r="J715" s="13" cm="1">
        <f t="array" ref="J715">_xlfn.UNIQUE(_xlfn._xlws.FILTER(ARQUIVOS[DATA RECEBIMENTO],(ARQUIVOS[DOCUMENTO]=LD_01[[#This Row],[DOCUMENTO]])*(ARQUIVOS[REVISÃO]=LD_01[[#This Row],[REVISÃO]])))</f>
        <v>45838</v>
      </c>
      <c r="K7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01\MSV-163MS-535-545\32.TE</v>
      </c>
      <c r="L7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ATERPA\0.TABLET\A373_Projetos_Ano01\MSV-163MS-535-545\32.TE</v>
      </c>
    </row>
    <row r="716" spans="1:12" x14ac:dyDescent="0.3">
      <c r="A716" s="6" t="s">
        <v>3245</v>
      </c>
      <c r="B716" s="6" t="str">
        <f>VLOOKUP(LD_01[[#This Row],[DOCUMENTO]],_xlfn.SORTBY(ARQUIVOS_RECEBIDOS!$E$2:$F$4998,ARQUIVOS_RECEBIDOS!$F$2:$F$4998,-1),2,)</f>
        <v>R00</v>
      </c>
      <c r="C716" s="6" t="s">
        <v>4321</v>
      </c>
      <c r="D716" s="8" t="s">
        <v>4168</v>
      </c>
      <c r="E716" s="8" t="s">
        <v>4167</v>
      </c>
      <c r="F716" s="6" t="s">
        <v>4149</v>
      </c>
      <c r="G716" s="49" t="s">
        <v>5490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716" s="6" t="str" cm="1">
        <f t="array" ref="I716">_xlfn.TEXTJOIN(", ",TRUE,_xlfn.UNIQUE(_xlfn._xlws.FILTER(ARQUIVOS_RECEBIDOS!$F$2:$F$4998,ARQUIVOS_RECEBIDOS!$E$2:$E$4998=LD_01[[#This Row],[DOCUMENTO]])))</f>
        <v>R00</v>
      </c>
      <c r="J716" s="13" cm="1">
        <f t="array" ref="J716">_xlfn.UNIQUE(_xlfn._xlws.FILTER(ARQUIVOS[DATA RECEBIMENTO],(ARQUIVOS[DOCUMENTO]=LD_01[[#This Row],[DOCUMENTO]])*(ARQUIVOS[REVISÃO]=LD_01[[#This Row],[REVISÃO]])))</f>
        <v>45838</v>
      </c>
      <c r="K7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17" spans="1:12" x14ac:dyDescent="0.3">
      <c r="A717" s="6" t="s">
        <v>3246</v>
      </c>
      <c r="B717" s="6" t="str">
        <f>VLOOKUP(LD_01[[#This Row],[DOCUMENTO]],_xlfn.SORTBY(ARQUIVOS_RECEBIDOS!$E$2:$F$4998,ARQUIVOS_RECEBIDOS!$F$2:$F$4998,-1),2,)</f>
        <v>R00</v>
      </c>
      <c r="C717" s="6" t="s">
        <v>4321</v>
      </c>
      <c r="D717" s="8" t="s">
        <v>4168</v>
      </c>
      <c r="E717" s="8" t="s">
        <v>4167</v>
      </c>
      <c r="F717" s="6" t="s">
        <v>4149</v>
      </c>
      <c r="G717" s="49" t="s">
        <v>5490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717" s="6" t="str" cm="1">
        <f t="array" ref="I717">_xlfn.TEXTJOIN(", ",TRUE,_xlfn.UNIQUE(_xlfn._xlws.FILTER(ARQUIVOS_RECEBIDOS!$F$2:$F$4998,ARQUIVOS_RECEBIDOS!$E$2:$E$4998=LD_01[[#This Row],[DOCUMENTO]])))</f>
        <v>R00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18" spans="1:12" x14ac:dyDescent="0.3">
      <c r="A718" s="6" t="s">
        <v>3247</v>
      </c>
      <c r="B718" s="6" t="str">
        <f>VLOOKUP(LD_01[[#This Row],[DOCUMENTO]],_xlfn.SORTBY(ARQUIVOS_RECEBIDOS!$E$2:$F$4998,ARQUIVOS_RECEBIDOS!$F$2:$F$4998,-1),2,)</f>
        <v>R00</v>
      </c>
      <c r="C718" s="6" t="s">
        <v>4321</v>
      </c>
      <c r="D718" s="8" t="s">
        <v>4168</v>
      </c>
      <c r="E718" s="8" t="s">
        <v>4167</v>
      </c>
      <c r="F718" s="6" t="s">
        <v>4149</v>
      </c>
      <c r="G718" s="49" t="s">
        <v>5490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718" s="6" t="str" cm="1">
        <f t="array" ref="I718">_xlfn.TEXTJOIN(", ",TRUE,_xlfn.UNIQUE(_xlfn._xlws.FILTER(ARQUIVOS_RECEBIDOS!$F$2:$F$4998,ARQUIVOS_RECEBIDOS!$E$2:$E$4998=LD_01[[#This Row],[DOCUMENTO]])))</f>
        <v>R00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19" spans="1:12" x14ac:dyDescent="0.3">
      <c r="A719" s="6" t="s">
        <v>3248</v>
      </c>
      <c r="B719" s="6" t="str">
        <f>VLOOKUP(LD_01[[#This Row],[DOCUMENTO]],_xlfn.SORTBY(ARQUIVOS_RECEBIDOS!$E$2:$F$4998,ARQUIVOS_RECEBIDOS!$F$2:$F$4998,-1),2,)</f>
        <v>R00</v>
      </c>
      <c r="C719" s="6" t="s">
        <v>4321</v>
      </c>
      <c r="D719" s="8" t="s">
        <v>4168</v>
      </c>
      <c r="E719" s="8" t="s">
        <v>4167</v>
      </c>
      <c r="F719" s="6" t="s">
        <v>4149</v>
      </c>
      <c r="G719" s="49" t="s">
        <v>5490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719" s="6" t="str" cm="1">
        <f t="array" ref="I719">_xlfn.TEXTJOIN(", ",TRUE,_xlfn.UNIQUE(_xlfn._xlws.FILTER(ARQUIVOS_RECEBIDOS!$F$2:$F$4998,ARQUIVOS_RECEBIDOS!$E$2:$E$4998=LD_01[[#This Row],[DOCUMENTO]])))</f>
        <v>R00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0" spans="1:12" x14ac:dyDescent="0.3">
      <c r="A720" s="6" t="s">
        <v>3249</v>
      </c>
      <c r="B720" s="6" t="str">
        <f>VLOOKUP(LD_01[[#This Row],[DOCUMENTO]],_xlfn.SORTBY(ARQUIVOS_RECEBIDOS!$E$2:$F$4998,ARQUIVOS_RECEBIDOS!$F$2:$F$4998,-1),2,)</f>
        <v>R00</v>
      </c>
      <c r="C720" s="6" t="s">
        <v>4321</v>
      </c>
      <c r="D720" s="8" t="s">
        <v>4168</v>
      </c>
      <c r="E720" s="8" t="s">
        <v>4167</v>
      </c>
      <c r="F720" s="6" t="s">
        <v>4149</v>
      </c>
      <c r="G720" s="49" t="s">
        <v>5490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720" s="6" t="str" cm="1">
        <f t="array" ref="I720">_xlfn.TEXTJOIN(", ",TRUE,_xlfn.UNIQUE(_xlfn._xlws.FILTER(ARQUIVOS_RECEBIDOS!$F$2:$F$4998,ARQUIVOS_RECEBIDOS!$E$2:$E$4998=LD_01[[#This Row],[DOCUMENTO]])))</f>
        <v>R00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1" spans="1:12" x14ac:dyDescent="0.3">
      <c r="A721" s="6" t="s">
        <v>3250</v>
      </c>
      <c r="B721" s="6" t="str">
        <f>VLOOKUP(LD_01[[#This Row],[DOCUMENTO]],_xlfn.SORTBY(ARQUIVOS_RECEBIDOS!$E$2:$F$4998,ARQUIVOS_RECEBIDOS!$F$2:$F$4998,-1),2,)</f>
        <v>R00</v>
      </c>
      <c r="C721" s="6" t="s">
        <v>4321</v>
      </c>
      <c r="D721" s="8" t="s">
        <v>4168</v>
      </c>
      <c r="E721" s="8" t="s">
        <v>4167</v>
      </c>
      <c r="F721" s="6" t="s">
        <v>4149</v>
      </c>
      <c r="G721" s="49" t="s">
        <v>5490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721" s="6" t="str" cm="1">
        <f t="array" ref="I721">_xlfn.TEXTJOIN(", ",TRUE,_xlfn.UNIQUE(_xlfn._xlws.FILTER(ARQUIVOS_RECEBIDOS!$F$2:$F$4998,ARQUIVOS_RECEBIDOS!$E$2:$E$4998=LD_01[[#This Row],[DOCUMENTO]])))</f>
        <v>R00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2" spans="1:12" x14ac:dyDescent="0.3">
      <c r="A722" s="6" t="s">
        <v>3251</v>
      </c>
      <c r="B722" s="6" t="str">
        <f>VLOOKUP(LD_01[[#This Row],[DOCUMENTO]],_xlfn.SORTBY(ARQUIVOS_RECEBIDOS!$E$2:$F$4998,ARQUIVOS_RECEBIDOS!$F$2:$F$4998,-1),2,)</f>
        <v>R00</v>
      </c>
      <c r="C722" s="6" t="s">
        <v>4321</v>
      </c>
      <c r="D722" s="8" t="s">
        <v>4168</v>
      </c>
      <c r="E722" s="8" t="s">
        <v>4167</v>
      </c>
      <c r="F722" s="6" t="s">
        <v>4149</v>
      </c>
      <c r="G722" s="49" t="s">
        <v>5490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722" s="6" t="str" cm="1">
        <f t="array" ref="I722">_xlfn.TEXTJOIN(", ",TRUE,_xlfn.UNIQUE(_xlfn._xlws.FILTER(ARQUIVOS_RECEBIDOS!$F$2:$F$4998,ARQUIVOS_RECEBIDOS!$E$2:$E$4998=LD_01[[#This Row],[DOCUMENTO]])))</f>
        <v>R00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3" spans="1:12" x14ac:dyDescent="0.3">
      <c r="A723" s="6" t="s">
        <v>3252</v>
      </c>
      <c r="B723" s="6" t="str">
        <f>VLOOKUP(LD_01[[#This Row],[DOCUMENTO]],_xlfn.SORTBY(ARQUIVOS_RECEBIDOS!$E$2:$F$4998,ARQUIVOS_RECEBIDOS!$F$2:$F$4998,-1),2,)</f>
        <v>R00</v>
      </c>
      <c r="C723" s="6" t="s">
        <v>4321</v>
      </c>
      <c r="D723" s="8" t="s">
        <v>4168</v>
      </c>
      <c r="E723" s="8" t="s">
        <v>4167</v>
      </c>
      <c r="F723" s="6" t="s">
        <v>4149</v>
      </c>
      <c r="G723" s="49" t="s">
        <v>5490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723" s="6" t="str" cm="1">
        <f t="array" ref="I723">_xlfn.TEXTJOIN(", ",TRUE,_xlfn.UNIQUE(_xlfn._xlws.FILTER(ARQUIVOS_RECEBIDOS!$F$2:$F$4998,ARQUIVOS_RECEBIDOS!$E$2:$E$4998=LD_01[[#This Row],[DOCUMENTO]])))</f>
        <v>R00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4" spans="1:12" x14ac:dyDescent="0.3">
      <c r="A724" s="6" t="s">
        <v>3253</v>
      </c>
      <c r="B724" s="6" t="str">
        <f>VLOOKUP(LD_01[[#This Row],[DOCUMENTO]],_xlfn.SORTBY(ARQUIVOS_RECEBIDOS!$E$2:$F$4998,ARQUIVOS_RECEBIDOS!$F$2:$F$4998,-1),2,)</f>
        <v>R01</v>
      </c>
      <c r="C724" s="6" t="s">
        <v>4321</v>
      </c>
      <c r="D724" s="8" t="s">
        <v>4168</v>
      </c>
      <c r="E724" s="8" t="s">
        <v>4167</v>
      </c>
      <c r="F724" s="6" t="s">
        <v>4149</v>
      </c>
      <c r="G724" s="49" t="s">
        <v>5490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724" s="6" t="str" cm="1">
        <f t="array" ref="I724">_xlfn.TEXTJOIN(", ",TRUE,_xlfn.UNIQUE(_xlfn._xlws.FILTER(ARQUIVOS_RECEBIDOS!$F$2:$F$4998,ARQUIVOS_RECEBIDOS!$E$2:$E$4998=LD_01[[#This Row],[DOCUMENTO]])))</f>
        <v>R01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5" spans="1:12" x14ac:dyDescent="0.3">
      <c r="A725" s="6" t="s">
        <v>3254</v>
      </c>
      <c r="B725" s="6" t="str">
        <f>VLOOKUP(LD_01[[#This Row],[DOCUMENTO]],_xlfn.SORTBY(ARQUIVOS_RECEBIDOS!$E$2:$F$4998,ARQUIVOS_RECEBIDOS!$F$2:$F$4998,-1),2,)</f>
        <v>R00</v>
      </c>
      <c r="C725" s="6" t="s">
        <v>4321</v>
      </c>
      <c r="D725" s="8" t="s">
        <v>4168</v>
      </c>
      <c r="E725" s="8" t="s">
        <v>4167</v>
      </c>
      <c r="F725" s="6" t="s">
        <v>4149</v>
      </c>
      <c r="G725" s="49" t="s">
        <v>5490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725" s="6" t="str" cm="1">
        <f t="array" ref="I725">_xlfn.TEXTJOIN(", ",TRUE,_xlfn.UNIQUE(_xlfn._xlws.FILTER(ARQUIVOS_RECEBIDOS!$F$2:$F$4998,ARQUIVOS_RECEBIDOS!$E$2:$E$4998=LD_01[[#This Row],[DOCUMENTO]])))</f>
        <v>R00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6" spans="1:12" x14ac:dyDescent="0.3">
      <c r="A726" s="6" t="s">
        <v>3255</v>
      </c>
      <c r="B726" s="6" t="str">
        <f>VLOOKUP(LD_01[[#This Row],[DOCUMENTO]],_xlfn.SORTBY(ARQUIVOS_RECEBIDOS!$E$2:$F$4998,ARQUIVOS_RECEBIDOS!$F$2:$F$4998,-1),2,)</f>
        <v>R01</v>
      </c>
      <c r="C726" s="6" t="s">
        <v>4321</v>
      </c>
      <c r="D726" s="8" t="s">
        <v>4169</v>
      </c>
      <c r="E726" s="8" t="s">
        <v>4167</v>
      </c>
      <c r="F726" s="6" t="s">
        <v>4149</v>
      </c>
      <c r="G726" s="49" t="s">
        <v>5490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26" s="6" t="str" cm="1">
        <f t="array" ref="I726">_xlfn.TEXTJOIN(", ",TRUE,_xlfn.UNIQUE(_xlfn._xlws.FILTER(ARQUIVOS_RECEBIDOS!$F$2:$F$4998,ARQUIVOS_RECEBIDOS!$E$2:$E$4998=LD_01[[#This Row],[DOCUMENTO]])))</f>
        <v>R01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01\MSV-163MS-535-545\33.TO</v>
      </c>
      <c r="L7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ATERPA\0.TABLET\A373_Projetos_Ano01\MSV-163MS-535-545\33.TO</v>
      </c>
    </row>
    <row r="727" spans="1:12" ht="28.8" x14ac:dyDescent="0.3">
      <c r="A727" s="6" t="s">
        <v>3517</v>
      </c>
      <c r="B727" s="6" t="str">
        <f>VLOOKUP(LD_01[[#This Row],[DOCUMENTO]],_xlfn.SORTBY(ARQUIVOS_RECEBIDOS!$E$2:$F$4998,ARQUIVOS_RECEBIDOS!$F$2:$F$4998,-1),2,)</f>
        <v>R00</v>
      </c>
      <c r="C727" s="6" t="s">
        <v>4321</v>
      </c>
      <c r="D727" s="8" t="s">
        <v>4177</v>
      </c>
      <c r="E727" s="8" t="s">
        <v>4339</v>
      </c>
      <c r="F727" s="6" t="s">
        <v>4159</v>
      </c>
      <c r="G727" s="49" t="s">
        <v>5490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7" s="6" t="str" cm="1">
        <f t="array" ref="I727">_xlfn.TEXTJOIN(", ",TRUE,_xlfn.UNIQUE(_xlfn._xlws.FILTER(ARQUIVOS_RECEBIDOS!$F$2:$F$4998,ARQUIVOS_RECEBIDOS!$E$2:$E$4998=LD_01[[#This Row],[DOCUMENTO]])))</f>
        <v>R00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01\MSV-163MS-535-545\34.TR</v>
      </c>
      <c r="L7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ATERPA\0.TABLET\A373_Projetos_Ano01\MSV-163MS-535-545\34.TR</v>
      </c>
    </row>
    <row r="728" spans="1:12" ht="28.8" x14ac:dyDescent="0.3">
      <c r="A728" s="6" t="s">
        <v>3378</v>
      </c>
      <c r="B728" s="6" t="str">
        <f>VLOOKUP(LD_01[[#This Row],[DOCUMENTO]],_xlfn.SORTBY(ARQUIVOS_RECEBIDOS!$E$2:$F$4998,ARQUIVOS_RECEBIDOS!$F$2:$F$4998,-1),2,)</f>
        <v>R01</v>
      </c>
      <c r="C728" s="6" t="s">
        <v>4321</v>
      </c>
      <c r="D728" s="8" t="s">
        <v>4258</v>
      </c>
      <c r="E728" s="8" t="s">
        <v>4340</v>
      </c>
      <c r="F728" s="6" t="s">
        <v>4160</v>
      </c>
      <c r="G728" s="49" t="s">
        <v>5490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728" s="6" t="str" cm="1">
        <f t="array" ref="I728">_xlfn.TEXTJOIN(", ",TRUE,_xlfn.UNIQUE(_xlfn._xlws.FILTER(ARQUIVOS_RECEBIDOS!$F$2:$F$4998,ARQUIVOS_RECEBIDOS!$E$2:$E$4998=LD_01[[#This Row],[DOCUMENTO]])))</f>
        <v>R01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01\MSV-163MS-535-545\35.OC</v>
      </c>
      <c r="L7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ATERPA\0.TABLET\A373_Projetos_Ano01\MSV-163MS-535-545\35.OC</v>
      </c>
    </row>
    <row r="729" spans="1:12" ht="28.8" x14ac:dyDescent="0.3">
      <c r="A729" s="6" t="s">
        <v>3379</v>
      </c>
      <c r="B729" s="6" t="str">
        <f>VLOOKUP(LD_01[[#This Row],[DOCUMENTO]],_xlfn.SORTBY(ARQUIVOS_RECEBIDOS!$E$2:$F$4998,ARQUIVOS_RECEBIDOS!$F$2:$F$4998,-1),2,)</f>
        <v>R00</v>
      </c>
      <c r="C729" s="6" t="s">
        <v>4321</v>
      </c>
      <c r="D729" s="8" t="s">
        <v>4259</v>
      </c>
      <c r="E729" s="8" t="s">
        <v>4340</v>
      </c>
      <c r="F729" s="6" t="s">
        <v>4160</v>
      </c>
      <c r="G729" s="49" t="s">
        <v>5490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729" s="6" t="str" cm="1">
        <f t="array" ref="I729">_xlfn.TEXTJOIN(", ",TRUE,_xlfn.UNIQUE(_xlfn._xlws.FILTER(ARQUIVOS_RECEBIDOS!$F$2:$F$4998,ARQUIVOS_RECEBIDOS!$E$2:$E$4998=LD_01[[#This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01\MSV-163MS-535-545\35.OC</v>
      </c>
      <c r="L7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ATERPA\0.TABLET\A373_Projetos_Ano01\MSV-163MS-535-545\35.OC</v>
      </c>
    </row>
    <row r="730" spans="1:12" ht="28.8" x14ac:dyDescent="0.3">
      <c r="A730" s="6" t="s">
        <v>3380</v>
      </c>
      <c r="B730" s="6" t="str">
        <f>VLOOKUP(LD_01[[#This Row],[DOCUMENTO]],_xlfn.SORTBY(ARQUIVOS_RECEBIDOS!$E$2:$F$4998,ARQUIVOS_RECEBIDOS!$F$2:$F$4998,-1),2,)</f>
        <v>R01</v>
      </c>
      <c r="C730" s="6" t="s">
        <v>4321</v>
      </c>
      <c r="D730" s="8" t="s">
        <v>4258</v>
      </c>
      <c r="E730" s="8" t="s">
        <v>4340</v>
      </c>
      <c r="F730" s="6" t="s">
        <v>4160</v>
      </c>
      <c r="G730" s="49" t="s">
        <v>5490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730" s="6" t="str" cm="1">
        <f t="array" ref="I730">_xlfn.TEXTJOIN(", ",TRUE,_xlfn.UNIQUE(_xlfn._xlws.FILTER(ARQUIVOS_RECEBIDOS!$F$2:$F$4998,ARQUIVOS_RECEBIDOS!$E$2:$E$4998=LD_01[[#This Row],[DOCUMENTO]])))</f>
        <v>R00, R01</v>
      </c>
      <c r="J730" s="13" cm="1">
        <f t="array" ref="J730">_xlfn.UNIQUE(_xlfn._xlws.FILTER(ARQUIVOS[DATA RECEBIMENTO],(ARQUIVOS[DOCUMENTO]=LD_01[[#This Row],[DOCUMENTO]])*(ARQUIVOS[REVISÃO]=LD_01[[#This Row],[REVISÃO]])))</f>
        <v>45895</v>
      </c>
      <c r="K7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01\MSV-163MS-535-545\35.OC</v>
      </c>
      <c r="L7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ATERPA\0.TABLET\A373_Projetos_Ano01\MSV-163MS-535-545\35.OC</v>
      </c>
    </row>
    <row r="731" spans="1:12" ht="28.8" x14ac:dyDescent="0.3">
      <c r="A731" s="6" t="s">
        <v>4074</v>
      </c>
      <c r="B731" s="6" t="str">
        <f>VLOOKUP(LD_01[[#This Row],[DOCUMENTO]],_xlfn.SORTBY(ARQUIVOS_RECEBIDOS!$E$2:$F$4998,ARQUIVOS_RECEBIDOS!$F$2:$F$4998,-1),2,)</f>
        <v>R01</v>
      </c>
      <c r="C731" s="6" t="s">
        <v>4321</v>
      </c>
      <c r="D731" s="8" t="s">
        <v>4249</v>
      </c>
      <c r="E731" s="8" t="s">
        <v>4340</v>
      </c>
      <c r="F731" s="6" t="s">
        <v>4160</v>
      </c>
      <c r="G731" s="49" t="s">
        <v>5490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31" s="6" t="str" cm="1">
        <f t="array" ref="I731">_xlfn.TEXTJOIN(", ",TRUE,_xlfn.UNIQUE(_xlfn._xlws.FILTER(ARQUIVOS_RECEBIDOS!$F$2:$F$4998,ARQUIVOS_RECEBIDOS!$E$2:$E$4998=LD_01[[#This Row],[DOCUMENTO]])))</f>
        <v>R01</v>
      </c>
      <c r="J731" s="13" cm="1">
        <f t="array" ref="J731">_xlfn.UNIQUE(_xlfn._xlws.FILTER(ARQUIVOS[DATA RECEBIMENTO],(ARQUIVOS[DOCUMENTO]=LD_01[[#This Row],[DOCUMENTO]])*(ARQUIVOS[REVISÃO]=LD_01[[#This Row],[REVISÃO]])))</f>
        <v>45895</v>
      </c>
      <c r="K7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01\MSV-163MS-535-545\35.OC</v>
      </c>
      <c r="L7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ATERPA\0.TABLET\A373_Projetos_Ano01\MSV-163MS-535-545\35.OC</v>
      </c>
    </row>
    <row r="732" spans="1:12" x14ac:dyDescent="0.3">
      <c r="A732" s="6" t="s">
        <v>3542</v>
      </c>
      <c r="B732" s="6" t="str">
        <f>VLOOKUP(LD_01[[#This Row],[DOCUMENTO]],_xlfn.SORTBY(ARQUIVOS_RECEBIDOS!$E$2:$F$4998,ARQUIVOS_RECEBIDOS!$F$2:$F$4998,-1),2,)</f>
        <v>R02</v>
      </c>
      <c r="C732" s="6" t="s">
        <v>4322</v>
      </c>
      <c r="D732" s="8" t="s">
        <v>4080</v>
      </c>
      <c r="E732" s="8" t="s">
        <v>4146</v>
      </c>
      <c r="F732" s="6" t="s">
        <v>4152</v>
      </c>
      <c r="G732" s="49" t="s">
        <v>5490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32" s="6" t="str" cm="1">
        <f t="array" ref="I732">_xlfn.TEXTJOIN(", ",TRUE,_xlfn.UNIQUE(_xlfn._xlws.FILTER(ARQUIVOS_RECEBIDOS!$F$2:$F$4998,ARQUIVOS_RECEBIDOS!$E$2:$E$4998=LD_01[[#This Row],[DOCUMENTO]])))</f>
        <v>R02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3" spans="1:12" x14ac:dyDescent="0.3">
      <c r="A733" s="6" t="s">
        <v>3543</v>
      </c>
      <c r="B733" s="6" t="str">
        <f>VLOOKUP(LD_01[[#This Row],[DOCUMENTO]],_xlfn.SORTBY(ARQUIVOS_RECEBIDOS!$E$2:$F$4998,ARQUIVOS_RECEBIDOS!$F$2:$F$4998,-1),2,)</f>
        <v>R02</v>
      </c>
      <c r="C733" s="6" t="s">
        <v>4322</v>
      </c>
      <c r="D733" s="8" t="s">
        <v>4080</v>
      </c>
      <c r="E733" s="8" t="s">
        <v>4146</v>
      </c>
      <c r="F733" s="6" t="s">
        <v>4152</v>
      </c>
      <c r="G733" s="49" t="s">
        <v>5490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33" s="6" t="str" cm="1">
        <f t="array" ref="I733">_xlfn.TEXTJOIN(", ",TRUE,_xlfn.UNIQUE(_xlfn._xlws.FILTER(ARQUIVOS_RECEBIDOS!$F$2:$F$4998,ARQUIVOS_RECEBIDOS!$E$2:$E$4998=LD_01[[#This Row],[DOCUMENTO]])))</f>
        <v>R02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4" spans="1:12" x14ac:dyDescent="0.3">
      <c r="A734" s="6" t="s">
        <v>3544</v>
      </c>
      <c r="B734" s="6" t="str">
        <f>VLOOKUP(LD_01[[#This Row],[DOCUMENTO]],_xlfn.SORTBY(ARQUIVOS_RECEBIDOS!$E$2:$F$4998,ARQUIVOS_RECEBIDOS!$F$2:$F$4998,-1),2,)</f>
        <v>R03</v>
      </c>
      <c r="C734" s="6" t="s">
        <v>4322</v>
      </c>
      <c r="D734" s="8" t="s">
        <v>4080</v>
      </c>
      <c r="E734" s="8" t="s">
        <v>4146</v>
      </c>
      <c r="F734" s="6" t="s">
        <v>4152</v>
      </c>
      <c r="G734" s="49" t="s">
        <v>5490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34" s="6" t="str" cm="1">
        <f t="array" ref="I734">_xlfn.TEXTJOIN(", ",TRUE,_xlfn.UNIQUE(_xlfn._xlws.FILTER(ARQUIVOS_RECEBIDOS!$F$2:$F$4998,ARQUIVOS_RECEBIDOS!$E$2:$E$4998=LD_01[[#This Row],[DOCUMENTO]])))</f>
        <v>R03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5" spans="1:12" x14ac:dyDescent="0.3">
      <c r="A735" s="6" t="s">
        <v>3545</v>
      </c>
      <c r="B735" s="6" t="str">
        <f>VLOOKUP(LD_01[[#This Row],[DOCUMENTO]],_xlfn.SORTBY(ARQUIVOS_RECEBIDOS!$E$2:$F$4998,ARQUIVOS_RECEBIDOS!$F$2:$F$4998,-1),2,)</f>
        <v>R03</v>
      </c>
      <c r="C735" s="6" t="s">
        <v>4322</v>
      </c>
      <c r="D735" s="8" t="s">
        <v>4080</v>
      </c>
      <c r="E735" s="8" t="s">
        <v>4146</v>
      </c>
      <c r="F735" s="6" t="s">
        <v>4152</v>
      </c>
      <c r="G735" s="49" t="s">
        <v>5490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35" s="6" t="str" cm="1">
        <f t="array" ref="I735">_xlfn.TEXTJOIN(", ",TRUE,_xlfn.UNIQUE(_xlfn._xlws.FILTER(ARQUIVOS_RECEBIDOS!$F$2:$F$4998,ARQUIVOS_RECEBIDOS!$E$2:$E$4998=LD_01[[#This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6" spans="1:12" x14ac:dyDescent="0.3">
      <c r="A736" s="6" t="s">
        <v>3546</v>
      </c>
      <c r="B736" s="6" t="str">
        <f>VLOOKUP(LD_01[[#This Row],[DOCUMENTO]],_xlfn.SORTBY(ARQUIVOS_RECEBIDOS!$E$2:$F$4998,ARQUIVOS_RECEBIDOS!$F$2:$F$4998,-1),2,)</f>
        <v>R03</v>
      </c>
      <c r="C736" s="6" t="s">
        <v>4322</v>
      </c>
      <c r="D736" s="8" t="s">
        <v>4080</v>
      </c>
      <c r="E736" s="8" t="s">
        <v>4146</v>
      </c>
      <c r="F736" s="6" t="s">
        <v>4152</v>
      </c>
      <c r="G736" s="49" t="s">
        <v>5490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36" s="6" t="str" cm="1">
        <f t="array" ref="I736">_xlfn.TEXTJOIN(", ",TRUE,_xlfn.UNIQUE(_xlfn._xlws.FILTER(ARQUIVOS_RECEBIDOS!$F$2:$F$4998,ARQUIVOS_RECEBIDOS!$E$2:$E$4998=LD_01[[#This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7" spans="1:12" x14ac:dyDescent="0.3">
      <c r="A737" s="6" t="s">
        <v>3547</v>
      </c>
      <c r="B737" s="6" t="str">
        <f>VLOOKUP(LD_01[[#This Row],[DOCUMENTO]],_xlfn.SORTBY(ARQUIVOS_RECEBIDOS!$E$2:$F$4998,ARQUIVOS_RECEBIDOS!$F$2:$F$4998,-1),2,)</f>
        <v>R02</v>
      </c>
      <c r="C737" s="6" t="s">
        <v>4322</v>
      </c>
      <c r="D737" s="8" t="s">
        <v>4114</v>
      </c>
      <c r="E737" s="8" t="s">
        <v>4146</v>
      </c>
      <c r="F737" s="6" t="s">
        <v>4152</v>
      </c>
      <c r="G737" s="49" t="s">
        <v>5490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37" s="6" t="str" cm="1">
        <f t="array" ref="I737">_xlfn.TEXTJOIN(", ",TRUE,_xlfn.UNIQUE(_xlfn._xlws.FILTER(ARQUIVOS_RECEBIDOS!$F$2:$F$4998,ARQUIVOS_RECEBIDOS!$E$2:$E$4998=LD_01[[#This Row],[DOCUMENTO]])))</f>
        <v>R02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8" spans="1:12" ht="43.2" x14ac:dyDescent="0.3">
      <c r="A738" s="6" t="s">
        <v>3548</v>
      </c>
      <c r="B738" s="6" t="str">
        <f>VLOOKUP(LD_01[[#This Row],[DOCUMENTO]],_xlfn.SORTBY(ARQUIVOS_RECEBIDOS!$E$2:$F$4998,ARQUIVOS_RECEBIDOS!$F$2:$F$4998,-1),2,)</f>
        <v>R02</v>
      </c>
      <c r="C738" s="6" t="s">
        <v>4322</v>
      </c>
      <c r="D738" s="8" t="s">
        <v>4131</v>
      </c>
      <c r="E738" s="8" t="s">
        <v>4146</v>
      </c>
      <c r="F738" s="6" t="s">
        <v>4152</v>
      </c>
      <c r="G738" s="49" t="s">
        <v>5490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38" s="6" t="str" cm="1">
        <f t="array" ref="I738">_xlfn.TEXTJOIN(", ",TRUE,_xlfn.UNIQUE(_xlfn._xlws.FILTER(ARQUIVOS_RECEBIDOS!$F$2:$F$4998,ARQUIVOS_RECEBIDOS!$E$2:$E$4998=LD_01[[#This Row],[DOCUMENTO]])))</f>
        <v>R02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39" spans="1:12" ht="43.2" x14ac:dyDescent="0.3">
      <c r="A739" s="6" t="s">
        <v>3549</v>
      </c>
      <c r="B739" s="6" t="str">
        <f>VLOOKUP(LD_01[[#This Row],[DOCUMENTO]],_xlfn.SORTBY(ARQUIVOS_RECEBIDOS!$E$2:$F$4998,ARQUIVOS_RECEBIDOS!$F$2:$F$4998,-1),2,)</f>
        <v>R00</v>
      </c>
      <c r="C739" s="6" t="s">
        <v>4322</v>
      </c>
      <c r="D739" s="8" t="s">
        <v>4132</v>
      </c>
      <c r="E739" s="8" t="s">
        <v>4146</v>
      </c>
      <c r="F739" s="6" t="s">
        <v>4152</v>
      </c>
      <c r="G739" s="49" t="s">
        <v>5490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39" s="6" t="str" cm="1">
        <f t="array" ref="I739">_xlfn.TEXTJOIN(", ",TRUE,_xlfn.UNIQUE(_xlfn._xlws.FILTER(ARQUIVOS_RECEBIDOS!$F$2:$F$4998,ARQUIVOS_RECEBIDOS!$E$2:$E$4998=LD_01[[#This Row],[DOCUMENTO]])))</f>
        <v>R00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40" spans="1:12" ht="28.8" x14ac:dyDescent="0.3">
      <c r="A740" s="6" t="s">
        <v>3550</v>
      </c>
      <c r="B740" s="6" t="str">
        <f>VLOOKUP(LD_01[[#This Row],[DOCUMENTO]],_xlfn.SORTBY(ARQUIVOS_RECEBIDOS!$E$2:$F$4998,ARQUIVOS_RECEBIDOS!$F$2:$F$4998,-1),2,)</f>
        <v>R03</v>
      </c>
      <c r="C740" s="6" t="s">
        <v>4322</v>
      </c>
      <c r="D740" s="8" t="s">
        <v>4085</v>
      </c>
      <c r="E740" s="8" t="s">
        <v>4146</v>
      </c>
      <c r="F740" s="6" t="s">
        <v>4152</v>
      </c>
      <c r="G740" s="49" t="s">
        <v>5490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740" s="6" t="str" cm="1">
        <f t="array" ref="I740">_xlfn.TEXTJOIN(", ",TRUE,_xlfn.UNIQUE(_xlfn._xlws.FILTER(ARQUIVOS_RECEBIDOS!$F$2:$F$4998,ARQUIVOS_RECEBIDOS!$E$2:$E$4998=LD_01[[#This Row],[DOCUMENTO]])))</f>
        <v>R03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41" spans="1:12" ht="28.8" x14ac:dyDescent="0.3">
      <c r="A741" s="6" t="s">
        <v>3551</v>
      </c>
      <c r="B741" s="6" t="str">
        <f>VLOOKUP(LD_01[[#This Row],[DOCUMENTO]],_xlfn.SORTBY(ARQUIVOS_RECEBIDOS!$E$2:$F$4998,ARQUIVOS_RECEBIDOS!$F$2:$F$4998,-1),2,)</f>
        <v>R01</v>
      </c>
      <c r="C741" s="6" t="s">
        <v>4322</v>
      </c>
      <c r="D741" s="8" t="s">
        <v>4086</v>
      </c>
      <c r="E741" s="8" t="s">
        <v>4146</v>
      </c>
      <c r="F741" s="6" t="s">
        <v>4152</v>
      </c>
      <c r="G741" s="49" t="s">
        <v>5490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741" s="6" t="str" cm="1">
        <f t="array" ref="I741">_xlfn.TEXTJOIN(", ",TRUE,_xlfn.UNIQUE(_xlfn._xlws.FILTER(ARQUIVOS_RECEBIDOS!$F$2:$F$4998,ARQUIVOS_RECEBIDOS!$E$2:$E$4998=LD_01[[#This Row],[DOCUMENTO]])))</f>
        <v>R01</v>
      </c>
      <c r="J741" s="13" cm="1">
        <f t="array" ref="J741">_xlfn.UNIQUE(_xlfn._xlws.FILTER(ARQUIVOS[DATA RECEBIMENTO],(ARQUIVOS[DOCUMENTO]=LD_01[[#This Row],[DOCUMENTO]])*(ARQUIVOS[REVISÃO]=LD_01[[#This Row],[REVISÃO]])))</f>
        <v>45838</v>
      </c>
      <c r="K7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01\MSV-163MS-626-628\10.DR</v>
      </c>
      <c r="L7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ATERPA\0.TABLET\A373_Projetos_Ano01\MSV-163MS-626-628\10.DR</v>
      </c>
    </row>
    <row r="742" spans="1:12" x14ac:dyDescent="0.3">
      <c r="A742" s="6" t="s">
        <v>3590</v>
      </c>
      <c r="B742" s="6" t="str">
        <f>VLOOKUP(LD_01[[#This Row],[DOCUMENTO]],_xlfn.SORTBY(ARQUIVOS_RECEBIDOS!$E$2:$F$4998,ARQUIVOS_RECEBIDOS!$F$2:$F$4998,-1),2,)</f>
        <v>R02</v>
      </c>
      <c r="C742" s="6" t="s">
        <v>4322</v>
      </c>
      <c r="D742" s="8" t="s">
        <v>4098</v>
      </c>
      <c r="E742" s="8" t="s">
        <v>4148</v>
      </c>
      <c r="F742" s="6" t="s">
        <v>4157</v>
      </c>
      <c r="G742" s="49" t="s">
        <v>5490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42" s="6" t="str" cm="1">
        <f t="array" ref="I742">_xlfn.TEXTJOIN(", ",TRUE,_xlfn.UNIQUE(_xlfn._xlws.FILTER(ARQUIVOS_RECEBIDOS!$F$2:$F$4998,ARQUIVOS_RECEBIDOS!$E$2:$E$4998=LD_01[[#This Row],[DOCUMENTO]])))</f>
        <v>R02</v>
      </c>
      <c r="J742" s="13" cm="1">
        <f t="array" ref="J742">_xlfn.UNIQUE(_xlfn._xlws.FILTER(ARQUIVOS[DATA RECEBIMENTO],(ARQUIVOS[DOCUMENTO]=LD_01[[#This Row],[DOCUMENTO]])*(ARQUIVOS[REVISÃO]=LD_01[[#This Row],[REVISÃO]])))</f>
        <v>45838</v>
      </c>
      <c r="K7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3" spans="1:12" x14ac:dyDescent="0.3">
      <c r="A743" s="6" t="s">
        <v>3591</v>
      </c>
      <c r="B743" s="6" t="str">
        <f>VLOOKUP(LD_01[[#This Row],[DOCUMENTO]],_xlfn.SORTBY(ARQUIVOS_RECEBIDOS!$E$2:$F$4998,ARQUIVOS_RECEBIDOS!$F$2:$F$4998,-1),2,)</f>
        <v>R02</v>
      </c>
      <c r="C743" s="6" t="s">
        <v>4322</v>
      </c>
      <c r="D743" s="8" t="s">
        <v>4098</v>
      </c>
      <c r="E743" s="8" t="s">
        <v>4148</v>
      </c>
      <c r="F743" s="6" t="s">
        <v>4157</v>
      </c>
      <c r="G743" s="49" t="s">
        <v>5490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43" s="6" t="str" cm="1">
        <f t="array" ref="I743">_xlfn.TEXTJOIN(", ",TRUE,_xlfn.UNIQUE(_xlfn._xlws.FILTER(ARQUIVOS_RECEBIDOS!$F$2:$F$4998,ARQUIVOS_RECEBIDOS!$E$2:$E$4998=LD_01[[#This Row],[DOCUMENTO]])))</f>
        <v>R02</v>
      </c>
      <c r="J743" s="13" cm="1">
        <f t="array" ref="J743">_xlfn.UNIQUE(_xlfn._xlws.FILTER(ARQUIVOS[DATA RECEBIMENTO],(ARQUIVOS[DOCUMENTO]=LD_01[[#This Row],[DOCUMENTO]])*(ARQUIVOS[REVISÃO]=LD_01[[#This Row],[REVISÃO]])))</f>
        <v>45838</v>
      </c>
      <c r="K7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4" spans="1:12" x14ac:dyDescent="0.3">
      <c r="A744" s="6" t="s">
        <v>3592</v>
      </c>
      <c r="B744" s="6" t="str">
        <f>VLOOKUP(LD_01[[#This Row],[DOCUMENTO]],_xlfn.SORTBY(ARQUIVOS_RECEBIDOS!$E$2:$F$4998,ARQUIVOS_RECEBIDOS!$F$2:$F$4998,-1),2,)</f>
        <v>R01</v>
      </c>
      <c r="C744" s="6" t="s">
        <v>4322</v>
      </c>
      <c r="D744" s="8" t="s">
        <v>4098</v>
      </c>
      <c r="E744" s="8" t="s">
        <v>4148</v>
      </c>
      <c r="F744" s="6" t="s">
        <v>4157</v>
      </c>
      <c r="G744" s="49" t="s">
        <v>5490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44" s="6" t="str" cm="1">
        <f t="array" ref="I744">_xlfn.TEXTJOIN(", ",TRUE,_xlfn.UNIQUE(_xlfn._xlws.FILTER(ARQUIVOS_RECEBIDOS!$F$2:$F$4998,ARQUIVOS_RECEBIDOS!$E$2:$E$4998=LD_01[[#This Row],[DOCUMENTO]])))</f>
        <v>R01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5" spans="1:12" x14ac:dyDescent="0.3">
      <c r="A745" s="6" t="s">
        <v>3593</v>
      </c>
      <c r="B745" s="6" t="str">
        <f>VLOOKUP(LD_01[[#This Row],[DOCUMENTO]],_xlfn.SORTBY(ARQUIVOS_RECEBIDOS!$E$2:$F$4998,ARQUIVOS_RECEBIDOS!$F$2:$F$4998,-1),2,)</f>
        <v>R01</v>
      </c>
      <c r="C745" s="6" t="s">
        <v>4322</v>
      </c>
      <c r="D745" s="8" t="s">
        <v>4129</v>
      </c>
      <c r="E745" s="8" t="s">
        <v>4148</v>
      </c>
      <c r="F745" s="6" t="s">
        <v>4157</v>
      </c>
      <c r="G745" s="49" t="s">
        <v>5490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45" s="6" t="str" cm="1">
        <f t="array" ref="I745">_xlfn.TEXTJOIN(", ",TRUE,_xlfn.UNIQUE(_xlfn._xlws.FILTER(ARQUIVOS_RECEBIDOS!$F$2:$F$4998,ARQUIVOS_RECEBIDOS!$E$2:$E$4998=LD_01[[#This Row],[DOCUMENTO]])))</f>
        <v>R01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6" spans="1:12" x14ac:dyDescent="0.3">
      <c r="A746" s="6" t="s">
        <v>3594</v>
      </c>
      <c r="B746" s="6" t="str">
        <f>VLOOKUP(LD_01[[#This Row],[DOCUMENTO]],_xlfn.SORTBY(ARQUIVOS_RECEBIDOS!$E$2:$F$4998,ARQUIVOS_RECEBIDOS!$F$2:$F$4998,-1),2,)</f>
        <v>R01</v>
      </c>
      <c r="C746" s="6" t="s">
        <v>4322</v>
      </c>
      <c r="D746" s="8" t="s">
        <v>4129</v>
      </c>
      <c r="E746" s="8" t="s">
        <v>4148</v>
      </c>
      <c r="F746" s="6" t="s">
        <v>4157</v>
      </c>
      <c r="G746" s="49" t="s">
        <v>5490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46" s="6" t="str" cm="1">
        <f t="array" ref="I746">_xlfn.TEXTJOIN(", ",TRUE,_xlfn.UNIQUE(_xlfn._xlws.FILTER(ARQUIVOS_RECEBIDOS!$F$2:$F$4998,ARQUIVOS_RECEBIDOS!$E$2:$E$4998=LD_01[[#This Row],[DOCUMENTO]])))</f>
        <v>R01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7" spans="1:12" x14ac:dyDescent="0.3">
      <c r="A747" s="6" t="s">
        <v>3595</v>
      </c>
      <c r="B747" s="6" t="str">
        <f>VLOOKUP(LD_01[[#This Row],[DOCUMENTO]],_xlfn.SORTBY(ARQUIVOS_RECEBIDOS!$E$2:$F$4998,ARQUIVOS_RECEBIDOS!$F$2:$F$4998,-1),2,)</f>
        <v>R01</v>
      </c>
      <c r="C747" s="6" t="s">
        <v>4322</v>
      </c>
      <c r="D747" s="8" t="s">
        <v>4129</v>
      </c>
      <c r="E747" s="8" t="s">
        <v>4148</v>
      </c>
      <c r="F747" s="6" t="s">
        <v>4157</v>
      </c>
      <c r="G747" s="49" t="s">
        <v>5490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47" s="6" t="str" cm="1">
        <f t="array" ref="I747">_xlfn.TEXTJOIN(", ",TRUE,_xlfn.UNIQUE(_xlfn._xlws.FILTER(ARQUIVOS_RECEBIDOS!$F$2:$F$4998,ARQUIVOS_RECEBIDOS!$E$2:$E$4998=LD_01[[#This Row],[DOCUMENTO]])))</f>
        <v>R01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8" spans="1:12" x14ac:dyDescent="0.3">
      <c r="A748" s="6" t="s">
        <v>3596</v>
      </c>
      <c r="B748" s="6" t="str">
        <f>VLOOKUP(LD_01[[#This Row],[DOCUMENTO]],_xlfn.SORTBY(ARQUIVOS_RECEBIDOS!$E$2:$F$4998,ARQUIVOS_RECEBIDOS!$F$2:$F$4998,-1),2,)</f>
        <v>R02</v>
      </c>
      <c r="C748" s="6" t="s">
        <v>4322</v>
      </c>
      <c r="D748" s="8" t="s">
        <v>4093</v>
      </c>
      <c r="E748" s="8" t="s">
        <v>4148</v>
      </c>
      <c r="F748" s="6" t="s">
        <v>4157</v>
      </c>
      <c r="G748" s="49" t="s">
        <v>5490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48" s="6" t="str" cm="1">
        <f t="array" ref="I748">_xlfn.TEXTJOIN(", ",TRUE,_xlfn.UNIQUE(_xlfn._xlws.FILTER(ARQUIVOS_RECEBIDOS!$F$2:$F$4998,ARQUIVOS_RECEBIDOS!$E$2:$E$4998=LD_01[[#This Row],[DOCUMENTO]])))</f>
        <v>R02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49" spans="1:12" x14ac:dyDescent="0.3">
      <c r="A749" s="6" t="s">
        <v>3597</v>
      </c>
      <c r="B749" s="6" t="str">
        <f>VLOOKUP(LD_01[[#This Row],[DOCUMENTO]],_xlfn.SORTBY(ARQUIVOS_RECEBIDOS!$E$2:$F$4998,ARQUIVOS_RECEBIDOS!$F$2:$F$4998,-1),2,)</f>
        <v>R00</v>
      </c>
      <c r="C749" s="6" t="s">
        <v>4322</v>
      </c>
      <c r="D749" s="8" t="s">
        <v>4999</v>
      </c>
      <c r="E749" s="8" t="s">
        <v>4148</v>
      </c>
      <c r="F749" s="6" t="s">
        <v>4157</v>
      </c>
      <c r="G749" s="49" t="s">
        <v>5490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749" s="6" t="str" cm="1">
        <f t="array" ref="I749">_xlfn.TEXTJOIN(", ",TRUE,_xlfn.UNIQUE(_xlfn._xlws.FILTER(ARQUIVOS_RECEBIDOS!$F$2:$F$4998,ARQUIVOS_RECEBIDOS!$E$2:$E$4998=LD_01[[#This Row],[DOCUMENTO]])))</f>
        <v>R00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01\MSV-163MS-626-628\12.DV</v>
      </c>
      <c r="L7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ATERPA\0.TABLET\A373_Projetos_Ano01\MSV-163MS-626-628\12.DV</v>
      </c>
    </row>
    <row r="750" spans="1:12" ht="43.2" x14ac:dyDescent="0.3">
      <c r="A750" s="6" t="s">
        <v>3568</v>
      </c>
      <c r="B750" s="6" t="str">
        <f>VLOOKUP(LD_01[[#This Row],[DOCUMENTO]],_xlfn.SORTBY(ARQUIVOS_RECEBIDOS!$E$2:$F$4998,ARQUIVOS_RECEBIDOS!$F$2:$F$4998,-1),2,)</f>
        <v>R02</v>
      </c>
      <c r="C750" s="6" t="s">
        <v>4322</v>
      </c>
      <c r="D750" s="8" t="s">
        <v>5000</v>
      </c>
      <c r="E750" s="8" t="s">
        <v>4342</v>
      </c>
      <c r="F750" s="6" t="s">
        <v>4162</v>
      </c>
      <c r="G750" s="49" t="s">
        <v>5490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50" s="6" t="str" cm="1">
        <f t="array" ref="I750">_xlfn.TEXTJOIN(", ",TRUE,_xlfn.UNIQUE(_xlfn._xlws.FILTER(ARQUIVOS_RECEBIDOS!$F$2:$F$4998,ARQUIVOS_RECEBIDOS!$E$2:$E$4998=LD_01[[#This Row],[DOCUMENTO]])))</f>
        <v>R02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1" spans="1:12" ht="43.2" x14ac:dyDescent="0.3">
      <c r="A751" s="6" t="s">
        <v>3569</v>
      </c>
      <c r="B751" s="6" t="str">
        <f>VLOOKUP(LD_01[[#This Row],[DOCUMENTO]],_xlfn.SORTBY(ARQUIVOS_RECEBIDOS!$E$2:$F$4998,ARQUIVOS_RECEBIDOS!$F$2:$F$4998,-1),2,)</f>
        <v>R03</v>
      </c>
      <c r="C751" s="6" t="s">
        <v>4322</v>
      </c>
      <c r="D751" s="8" t="s">
        <v>5001</v>
      </c>
      <c r="E751" s="8" t="s">
        <v>4342</v>
      </c>
      <c r="F751" s="6" t="s">
        <v>4162</v>
      </c>
      <c r="G751" s="49" t="s">
        <v>5490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51" s="6" t="str" cm="1">
        <f t="array" ref="I751">_xlfn.TEXTJOIN(", ",TRUE,_xlfn.UNIQUE(_xlfn._xlws.FILTER(ARQUIVOS_RECEBIDOS!$F$2:$F$4998,ARQUIVOS_RECEBIDOS!$E$2:$E$4998=LD_01[[#This Row],[DOCUMENTO]])))</f>
        <v>R02, R03</v>
      </c>
      <c r="J751" s="13" cm="1">
        <f t="array" ref="J751">_xlfn.UNIQUE(_xlfn._xlws.FILTER(ARQUIVOS[DATA RECEBIMENTO],(ARQUIVOS[DOCUMENTO]=LD_01[[#This Row],[DOCUMENTO]])*(ARQUIVOS[REVISÃO]=LD_01[[#This Row],[REVISÃO]])))</f>
        <v>45895</v>
      </c>
      <c r="K7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2" spans="1:12" ht="43.2" x14ac:dyDescent="0.3">
      <c r="A752" s="6" t="s">
        <v>3570</v>
      </c>
      <c r="B752" s="6" t="str">
        <f>VLOOKUP(LD_01[[#This Row],[DOCUMENTO]],_xlfn.SORTBY(ARQUIVOS_RECEBIDOS!$E$2:$F$4998,ARQUIVOS_RECEBIDOS!$F$2:$F$4998,-1),2,)</f>
        <v>R05</v>
      </c>
      <c r="C752" s="6" t="s">
        <v>4322</v>
      </c>
      <c r="D752" s="8" t="s">
        <v>5002</v>
      </c>
      <c r="E752" s="8" t="s">
        <v>4342</v>
      </c>
      <c r="F752" s="6" t="s">
        <v>4162</v>
      </c>
      <c r="G752" s="49" t="s">
        <v>5490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52" s="6" t="str" cm="1">
        <f t="array" ref="I752">_xlfn.TEXTJOIN(", ",TRUE,_xlfn.UNIQUE(_xlfn._xlws.FILTER(ARQUIVOS_RECEBIDOS!$F$2:$F$4998,ARQUIVOS_RECEBIDOS!$E$2:$E$4998=LD_01[[#This Row],[DOCUMENTO]])))</f>
        <v>R04, R05</v>
      </c>
      <c r="J752" s="13" cm="1">
        <f t="array" ref="J752">_xlfn.UNIQUE(_xlfn._xlws.FILTER(ARQUIVOS[DATA RECEBIMENTO],(ARQUIVOS[DOCUMENTO]=LD_01[[#This Row],[DOCUMENTO]])*(ARQUIVOS[REVISÃO]=LD_01[[#This Row],[REVISÃO]])))</f>
        <v>45946</v>
      </c>
      <c r="K7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3" spans="1:12" ht="43.2" x14ac:dyDescent="0.3">
      <c r="A753" s="6" t="s">
        <v>3571</v>
      </c>
      <c r="B753" s="6" t="str">
        <f>VLOOKUP(LD_01[[#This Row],[DOCUMENTO]],_xlfn.SORTBY(ARQUIVOS_RECEBIDOS!$E$2:$F$4998,ARQUIVOS_RECEBIDOS!$F$2:$F$4998,-1),2,)</f>
        <v>R05</v>
      </c>
      <c r="C753" s="6" t="s">
        <v>4322</v>
      </c>
      <c r="D753" s="8" t="s">
        <v>5002</v>
      </c>
      <c r="E753" s="8" t="s">
        <v>4342</v>
      </c>
      <c r="F753" s="6" t="s">
        <v>4162</v>
      </c>
      <c r="G753" s="49" t="s">
        <v>5490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53" s="6" t="str" cm="1">
        <f t="array" ref="I753">_xlfn.TEXTJOIN(", ",TRUE,_xlfn.UNIQUE(_xlfn._xlws.FILTER(ARQUIVOS_RECEBIDOS!$F$2:$F$4998,ARQUIVOS_RECEBIDOS!$E$2:$E$4998=LD_01[[#This Row],[DOCUMENTO]])))</f>
        <v>R04, R05</v>
      </c>
      <c r="J753" s="13" cm="1">
        <f t="array" ref="J753">_xlfn.UNIQUE(_xlfn._xlws.FILTER(ARQUIVOS[DATA RECEBIMENTO],(ARQUIVOS[DOCUMENTO]=LD_01[[#This Row],[DOCUMENTO]])*(ARQUIVOS[REVISÃO]=LD_01[[#This Row],[REVISÃO]])))</f>
        <v>45946</v>
      </c>
      <c r="K7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4" spans="1:12" ht="43.2" x14ac:dyDescent="0.3">
      <c r="A754" s="6" t="s">
        <v>3572</v>
      </c>
      <c r="B754" s="6" t="str">
        <f>VLOOKUP(LD_01[[#This Row],[DOCUMENTO]],_xlfn.SORTBY(ARQUIVOS_RECEBIDOS!$E$2:$F$4998,ARQUIVOS_RECEBIDOS!$F$2:$F$4998,-1),2,)</f>
        <v>R03</v>
      </c>
      <c r="C754" s="6" t="s">
        <v>4322</v>
      </c>
      <c r="D754" s="8" t="s">
        <v>5002</v>
      </c>
      <c r="E754" s="8" t="s">
        <v>4342</v>
      </c>
      <c r="F754" s="6" t="s">
        <v>4162</v>
      </c>
      <c r="G754" s="49" t="s">
        <v>5490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54" s="6" t="str" cm="1">
        <f t="array" ref="I754">_xlfn.TEXTJOIN(", ",TRUE,_xlfn.UNIQUE(_xlfn._xlws.FILTER(ARQUIVOS_RECEBIDOS!$F$2:$F$4998,ARQUIVOS_RECEBIDOS!$E$2:$E$4998=LD_01[[#This Row],[DOCUMENTO]])))</f>
        <v>R02, R03</v>
      </c>
      <c r="J754" s="13" cm="1">
        <f t="array" ref="J754">_xlfn.UNIQUE(_xlfn._xlws.FILTER(ARQUIVOS[DATA RECEBIMENTO],(ARQUIVOS[DOCUMENTO]=LD_01[[#This Row],[DOCUMENTO]])*(ARQUIVOS[REVISÃO]=LD_01[[#This Row],[REVISÃO]])))</f>
        <v>45895</v>
      </c>
      <c r="K7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5" spans="1:12" ht="43.2" x14ac:dyDescent="0.3">
      <c r="A755" s="6" t="s">
        <v>3573</v>
      </c>
      <c r="B755" s="6" t="str">
        <f>VLOOKUP(LD_01[[#This Row],[DOCUMENTO]],_xlfn.SORTBY(ARQUIVOS_RECEBIDOS!$E$2:$F$4998,ARQUIVOS_RECEBIDOS!$F$2:$F$4998,-1),2,)</f>
        <v>R03</v>
      </c>
      <c r="C755" s="6" t="s">
        <v>4322</v>
      </c>
      <c r="D755" s="8" t="s">
        <v>5002</v>
      </c>
      <c r="E755" s="8" t="s">
        <v>4342</v>
      </c>
      <c r="F755" s="6" t="s">
        <v>4162</v>
      </c>
      <c r="G755" s="49" t="s">
        <v>5490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755" s="6" t="str" cm="1">
        <f t="array" ref="I755">_xlfn.TEXTJOIN(", ",TRUE,_xlfn.UNIQUE(_xlfn._xlws.FILTER(ARQUIVOS_RECEBIDOS!$F$2:$F$4998,ARQUIVOS_RECEBIDOS!$E$2:$E$4998=LD_01[[#This Row],[DOCUMENTO]])))</f>
        <v>R03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6" spans="1:12" ht="43.2" x14ac:dyDescent="0.3">
      <c r="A756" s="6" t="s">
        <v>3574</v>
      </c>
      <c r="B756" s="6" t="str">
        <f>VLOOKUP(LD_01[[#This Row],[DOCUMENTO]],_xlfn.SORTBY(ARQUIVOS_RECEBIDOS!$E$2:$F$4998,ARQUIVOS_RECEBIDOS!$F$2:$F$4998,-1),2,)</f>
        <v>R02</v>
      </c>
      <c r="C756" s="6" t="s">
        <v>4322</v>
      </c>
      <c r="D756" s="8" t="s">
        <v>5003</v>
      </c>
      <c r="E756" s="8" t="s">
        <v>4342</v>
      </c>
      <c r="F756" s="6" t="s">
        <v>4162</v>
      </c>
      <c r="G756" s="49" t="s">
        <v>5490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756" s="6" t="str" cm="1">
        <f t="array" ref="I756">_xlfn.TEXTJOIN(", ",TRUE,_xlfn.UNIQUE(_xlfn._xlws.FILTER(ARQUIVOS_RECEBIDOS!$F$2:$F$4998,ARQUIVOS_RECEBIDOS!$E$2:$E$4998=LD_01[[#This Row],[DOCUMENTO]])))</f>
        <v>R02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7" spans="1:12" ht="43.2" x14ac:dyDescent="0.3">
      <c r="A757" s="6" t="s">
        <v>3575</v>
      </c>
      <c r="B757" s="6" t="str">
        <f>VLOOKUP(LD_01[[#This Row],[DOCUMENTO]],_xlfn.SORTBY(ARQUIVOS_RECEBIDOS!$E$2:$F$4998,ARQUIVOS_RECEBIDOS!$F$2:$F$4998,-1),2,)</f>
        <v>R06</v>
      </c>
      <c r="C757" s="6" t="s">
        <v>4322</v>
      </c>
      <c r="D757" s="8" t="s">
        <v>5004</v>
      </c>
      <c r="E757" s="8" t="s">
        <v>4342</v>
      </c>
      <c r="F757" s="6" t="s">
        <v>4162</v>
      </c>
      <c r="G757" s="49" t="s">
        <v>5490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757" s="6" t="str" cm="1">
        <f t="array" ref="I757">_xlfn.TEXTJOIN(", ",TRUE,_xlfn.UNIQUE(_xlfn._xlws.FILTER(ARQUIVOS_RECEBIDOS!$F$2:$F$4998,ARQUIVOS_RECEBIDOS!$E$2:$E$4998=LD_01[[#This Row],[DOCUMENTO]])))</f>
        <v>R03, R04, R06</v>
      </c>
      <c r="J757" s="13" cm="1">
        <f t="array" ref="J757">_xlfn.UNIQUE(_xlfn._xlws.FILTER(ARQUIVOS[DATA RECEBIMENTO],(ARQUIVOS[DOCUMENTO]=LD_01[[#This Row],[DOCUMENTO]])*(ARQUIVOS[REVISÃO]=LD_01[[#This Row],[REVISÃO]])))</f>
        <v>45946</v>
      </c>
      <c r="K7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01\MSV-163MS-626-628\14.EL</v>
      </c>
      <c r="L7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ATERPA\0.TABLET\A373_Projetos_Ano01\MSV-163MS-626-628\14.EL</v>
      </c>
    </row>
    <row r="758" spans="1:12" ht="28.8" x14ac:dyDescent="0.3">
      <c r="A758" s="6" t="s">
        <v>3522</v>
      </c>
      <c r="B758" s="6" t="str">
        <f>VLOOKUP(LD_01[[#This Row],[DOCUMENTO]],_xlfn.SORTBY(ARQUIVOS_RECEBIDOS!$E$2:$F$4998,ARQUIVOS_RECEBIDOS!$F$2:$F$4998,-1),2,)</f>
        <v>R06</v>
      </c>
      <c r="C758" s="6" t="s">
        <v>4322</v>
      </c>
      <c r="D758" s="8" t="s">
        <v>4309</v>
      </c>
      <c r="E758" s="8" t="s">
        <v>4145</v>
      </c>
      <c r="F758" s="6" t="s">
        <v>4150</v>
      </c>
      <c r="G758" s="49" t="s">
        <v>5490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58" s="6" t="str" cm="1">
        <f t="array" ref="I758">_xlfn.TEXTJOIN(", ",TRUE,_xlfn.UNIQUE(_xlfn._xlws.FILTER(ARQUIVOS_RECEBIDOS!$F$2:$F$4998,ARQUIVOS_RECEBIDOS!$E$2:$E$4998=LD_01[[#This Row],[DOCUMENTO]])))</f>
        <v>R05, R06</v>
      </c>
      <c r="J758" s="13" cm="1">
        <f t="array" ref="J758">_xlfn.UNIQUE(_xlfn._xlws.FILTER(ARQUIVOS[DATA RECEBIMENTO],(ARQUIVOS[DOCUMENTO]=LD_01[[#This Row],[DOCUMENTO]])*(ARQUIVOS[REVISÃO]=LD_01[[#This Row],[REVISÃO]])))</f>
        <v>45946</v>
      </c>
      <c r="K7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59" spans="1:12" ht="28.8" x14ac:dyDescent="0.3">
      <c r="A759" s="6" t="s">
        <v>3523</v>
      </c>
      <c r="B759" s="6" t="str">
        <f>VLOOKUP(LD_01[[#This Row],[DOCUMENTO]],_xlfn.SORTBY(ARQUIVOS_RECEBIDOS!$E$2:$F$4998,ARQUIVOS_RECEBIDOS!$F$2:$F$4998,-1),2,)</f>
        <v>R06</v>
      </c>
      <c r="C759" s="6" t="s">
        <v>4322</v>
      </c>
      <c r="D759" s="8" t="s">
        <v>4309</v>
      </c>
      <c r="E759" s="8" t="s">
        <v>4145</v>
      </c>
      <c r="F759" s="6" t="s">
        <v>4150</v>
      </c>
      <c r="G759" s="49" t="s">
        <v>5490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59" s="6" t="str" cm="1">
        <f t="array" ref="I759">_xlfn.TEXTJOIN(", ",TRUE,_xlfn.UNIQUE(_xlfn._xlws.FILTER(ARQUIVOS_RECEBIDOS!$F$2:$F$4998,ARQUIVOS_RECEBIDOS!$E$2:$E$4998=LD_01[[#This Row],[DOCUMENTO]])))</f>
        <v>R05, R06</v>
      </c>
      <c r="J759" s="13" cm="1">
        <f t="array" ref="J759">_xlfn.UNIQUE(_xlfn._xlws.FILTER(ARQUIVOS[DATA RECEBIMENTO],(ARQUIVOS[DOCUMENTO]=LD_01[[#This Row],[DOCUMENTO]])*(ARQUIVOS[REVISÃO]=LD_01[[#This Row],[REVISÃO]])))</f>
        <v>45946</v>
      </c>
      <c r="K7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0" spans="1:12" ht="28.8" x14ac:dyDescent="0.3">
      <c r="A760" s="6" t="s">
        <v>3524</v>
      </c>
      <c r="B760" s="6" t="str">
        <f>VLOOKUP(LD_01[[#This Row],[DOCUMENTO]],_xlfn.SORTBY(ARQUIVOS_RECEBIDOS!$E$2:$F$4998,ARQUIVOS_RECEBIDOS!$F$2:$F$4998,-1),2,)</f>
        <v>R07</v>
      </c>
      <c r="C760" s="6" t="s">
        <v>4322</v>
      </c>
      <c r="D760" s="8" t="s">
        <v>4309</v>
      </c>
      <c r="E760" s="8" t="s">
        <v>4145</v>
      </c>
      <c r="F760" s="6" t="s">
        <v>4150</v>
      </c>
      <c r="G760" s="49" t="s">
        <v>5490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60" s="6" t="str" cm="1">
        <f t="array" ref="I760">_xlfn.TEXTJOIN(", ",TRUE,_xlfn.UNIQUE(_xlfn._xlws.FILTER(ARQUIVOS_RECEBIDOS!$F$2:$F$4998,ARQUIVOS_RECEBIDOS!$E$2:$E$4998=LD_01[[#This Row],[DOCUMENTO]])))</f>
        <v>R06, R07</v>
      </c>
      <c r="J760" s="13" cm="1">
        <f t="array" ref="J760">_xlfn.UNIQUE(_xlfn._xlws.FILTER(ARQUIVOS[DATA RECEBIMENTO],(ARQUIVOS[DOCUMENTO]=LD_01[[#This Row],[DOCUMENTO]])*(ARQUIVOS[REVISÃO]=LD_01[[#This Row],[REVISÃO]])))</f>
        <v>45946</v>
      </c>
      <c r="K7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1" spans="1:12" ht="28.8" x14ac:dyDescent="0.3">
      <c r="A761" s="6" t="s">
        <v>3525</v>
      </c>
      <c r="B761" s="6" t="str">
        <f>VLOOKUP(LD_01[[#This Row],[DOCUMENTO]],_xlfn.SORTBY(ARQUIVOS_RECEBIDOS!$E$2:$F$4998,ARQUIVOS_RECEBIDOS!$F$2:$F$4998,-1),2,)</f>
        <v>R06</v>
      </c>
      <c r="C761" s="6" t="s">
        <v>4322</v>
      </c>
      <c r="D761" s="8" t="s">
        <v>4309</v>
      </c>
      <c r="E761" s="8" t="s">
        <v>4145</v>
      </c>
      <c r="F761" s="6" t="s">
        <v>4150</v>
      </c>
      <c r="G761" s="49" t="s">
        <v>5490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61" s="6" t="str" cm="1">
        <f t="array" ref="I761">_xlfn.TEXTJOIN(", ",TRUE,_xlfn.UNIQUE(_xlfn._xlws.FILTER(ARQUIVOS_RECEBIDOS!$F$2:$F$4998,ARQUIVOS_RECEBIDOS!$E$2:$E$4998=LD_01[[#This Row],[DOCUMENTO]])))</f>
        <v>R06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2" spans="1:12" ht="28.8" x14ac:dyDescent="0.3">
      <c r="A762" s="6" t="s">
        <v>3526</v>
      </c>
      <c r="B762" s="6" t="str">
        <f>VLOOKUP(LD_01[[#This Row],[DOCUMENTO]],_xlfn.SORTBY(ARQUIVOS_RECEBIDOS!$E$2:$F$4998,ARQUIVOS_RECEBIDOS!$F$2:$F$4998,-1),2,)</f>
        <v>R05</v>
      </c>
      <c r="C762" s="6" t="s">
        <v>4322</v>
      </c>
      <c r="D762" s="8" t="s">
        <v>4309</v>
      </c>
      <c r="E762" s="8" t="s">
        <v>4145</v>
      </c>
      <c r="F762" s="6" t="s">
        <v>4150</v>
      </c>
      <c r="G762" s="49" t="s">
        <v>5490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62" s="6" t="str" cm="1">
        <f t="array" ref="I762">_xlfn.TEXTJOIN(", ",TRUE,_xlfn.UNIQUE(_xlfn._xlws.FILTER(ARQUIVOS_RECEBIDOS!$F$2:$F$4998,ARQUIVOS_RECEBIDOS!$E$2:$E$4998=LD_01[[#This Row],[DOCUMENTO]])))</f>
        <v>R05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3" spans="1:12" ht="28.8" x14ac:dyDescent="0.3">
      <c r="A763" s="6" t="s">
        <v>3527</v>
      </c>
      <c r="B763" s="6" t="str">
        <f>VLOOKUP(LD_01[[#This Row],[DOCUMENTO]],_xlfn.SORTBY(ARQUIVOS_RECEBIDOS!$E$2:$F$4998,ARQUIVOS_RECEBIDOS!$F$2:$F$4998,-1),2,)</f>
        <v>R02</v>
      </c>
      <c r="C763" s="6" t="s">
        <v>4322</v>
      </c>
      <c r="D763" s="8" t="s">
        <v>4310</v>
      </c>
      <c r="E763" s="8" t="s">
        <v>4145</v>
      </c>
      <c r="F763" s="6" t="s">
        <v>4150</v>
      </c>
      <c r="G763" s="49" t="s">
        <v>5490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63" s="6" t="str" cm="1">
        <f t="array" ref="I763">_xlfn.TEXTJOIN(", ",TRUE,_xlfn.UNIQUE(_xlfn._xlws.FILTER(ARQUIVOS_RECEBIDOS!$F$2:$F$4998,ARQUIVOS_RECEBIDOS!$E$2:$E$4998=LD_01[[#This Row],[DOCUMENTO]])))</f>
        <v>R02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4" spans="1:12" x14ac:dyDescent="0.3">
      <c r="A764" s="6" t="s">
        <v>3528</v>
      </c>
      <c r="B764" s="6" t="str">
        <f>VLOOKUP(LD_01[[#This Row],[DOCUMENTO]],_xlfn.SORTBY(ARQUIVOS_RECEBIDOS!$E$2:$F$4998,ARQUIVOS_RECEBIDOS!$F$2:$F$4998,-1),2,)</f>
        <v>R05</v>
      </c>
      <c r="C764" s="6" t="s">
        <v>4322</v>
      </c>
      <c r="D764" s="8" t="s">
        <v>4198</v>
      </c>
      <c r="E764" s="8" t="s">
        <v>4145</v>
      </c>
      <c r="F764" s="6" t="s">
        <v>4150</v>
      </c>
      <c r="G764" s="49" t="s">
        <v>5490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64" s="6" t="str" cm="1">
        <f t="array" ref="I764">_xlfn.TEXTJOIN(", ",TRUE,_xlfn.UNIQUE(_xlfn._xlws.FILTER(ARQUIVOS_RECEBIDOS!$F$2:$F$4998,ARQUIVOS_RECEBIDOS!$E$2:$E$4998=LD_01[[#This Row],[DOCUMENTO]])))</f>
        <v>R05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5" spans="1:12" ht="28.8" x14ac:dyDescent="0.3">
      <c r="A765" s="6" t="s">
        <v>3529</v>
      </c>
      <c r="B765" s="6" t="str">
        <f>VLOOKUP(LD_01[[#This Row],[DOCUMENTO]],_xlfn.SORTBY(ARQUIVOS_RECEBIDOS!$E$2:$F$4998,ARQUIVOS_RECEBIDOS!$F$2:$F$4998,-1),2,)</f>
        <v>R04</v>
      </c>
      <c r="C765" s="6" t="s">
        <v>4322</v>
      </c>
      <c r="D765" s="8" t="s">
        <v>4263</v>
      </c>
      <c r="E765" s="8" t="s">
        <v>4145</v>
      </c>
      <c r="F765" s="6" t="s">
        <v>4150</v>
      </c>
      <c r="G765" s="49" t="s">
        <v>5490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765" s="6" t="str" cm="1">
        <f t="array" ref="I765">_xlfn.TEXTJOIN(", ",TRUE,_xlfn.UNIQUE(_xlfn._xlws.FILTER(ARQUIVOS_RECEBIDOS!$F$2:$F$4998,ARQUIVOS_RECEBIDOS!$E$2:$E$4998=LD_01[[#This Row],[DOCUMENTO]])))</f>
        <v>R03, R04</v>
      </c>
      <c r="J765" s="13" cm="1">
        <f t="array" ref="J765">_xlfn.UNIQUE(_xlfn._xlws.FILTER(ARQUIVOS[DATA RECEBIMENTO],(ARQUIVOS[DOCUMENTO]=LD_01[[#This Row],[DOCUMENTO]])*(ARQUIVOS[REVISÃO]=LD_01[[#This Row],[REVISÃO]])))</f>
        <v>45946</v>
      </c>
      <c r="K7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01\MSV-163MS-626-628\18.GE</v>
      </c>
      <c r="L7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ATERPA\0.TABLET\A373_Projetos_Ano01\MSV-163MS-626-628\18.GE</v>
      </c>
    </row>
    <row r="766" spans="1:12" ht="28.8" x14ac:dyDescent="0.3">
      <c r="A766" s="6" t="s">
        <v>3576</v>
      </c>
      <c r="B766" s="6" t="str">
        <f>VLOOKUP(LD_01[[#This Row],[DOCUMENTO]],_xlfn.SORTBY(ARQUIVOS_RECEBIDOS!$E$2:$F$4998,ARQUIVOS_RECEBIDOS!$F$2:$F$4998,-1),2,)</f>
        <v>R03</v>
      </c>
      <c r="C766" s="6" t="s">
        <v>4322</v>
      </c>
      <c r="D766" s="8" t="s">
        <v>4080</v>
      </c>
      <c r="E766" s="8" t="s">
        <v>4336</v>
      </c>
      <c r="F766" s="6" t="s">
        <v>4155</v>
      </c>
      <c r="G766" s="49" t="s">
        <v>5490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66" s="6" t="str" cm="1">
        <f t="array" ref="I766">_xlfn.TEXTJOIN(", ",TRUE,_xlfn.UNIQUE(_xlfn._xlws.FILTER(ARQUIVOS_RECEBIDOS!$F$2:$F$4998,ARQUIVOS_RECEBIDOS!$E$2:$E$4998=LD_01[[#This Row],[DOCUMENTO]])))</f>
        <v>R03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67" spans="1:12" ht="28.8" x14ac:dyDescent="0.3">
      <c r="A767" s="6" t="s">
        <v>3577</v>
      </c>
      <c r="B767" s="6" t="str">
        <f>VLOOKUP(LD_01[[#This Row],[DOCUMENTO]],_xlfn.SORTBY(ARQUIVOS_RECEBIDOS!$E$2:$F$4998,ARQUIVOS_RECEBIDOS!$F$2:$F$4998,-1),2,)</f>
        <v>R03</v>
      </c>
      <c r="C767" s="6" t="s">
        <v>4322</v>
      </c>
      <c r="D767" s="8" t="s">
        <v>4080</v>
      </c>
      <c r="E767" s="8" t="s">
        <v>4336</v>
      </c>
      <c r="F767" s="6" t="s">
        <v>4155</v>
      </c>
      <c r="G767" s="49" t="s">
        <v>5490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67" s="6" t="str" cm="1">
        <f t="array" ref="I767">_xlfn.TEXTJOIN(", ",TRUE,_xlfn.UNIQUE(_xlfn._xlws.FILTER(ARQUIVOS_RECEBIDOS!$F$2:$F$4998,ARQUIVOS_RECEBIDOS!$E$2:$E$4998=LD_01[[#This Row],[DOCUMENTO]])))</f>
        <v>R03</v>
      </c>
      <c r="J767" s="13" cm="1">
        <f t="array" ref="J767">_xlfn.UNIQUE(_xlfn._xlws.FILTER(ARQUIVOS[DATA RECEBIMENTO],(ARQUIVOS[DOCUMENTO]=LD_01[[#This Row],[DOCUMENTO]])*(ARQUIVOS[REVISÃO]=LD_01[[#This Row],[REVISÃO]])))</f>
        <v>45838</v>
      </c>
      <c r="K7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68" spans="1:12" ht="28.8" x14ac:dyDescent="0.3">
      <c r="A768" s="6" t="s">
        <v>3578</v>
      </c>
      <c r="B768" s="6" t="str">
        <f>VLOOKUP(LD_01[[#This Row],[DOCUMENTO]],_xlfn.SORTBY(ARQUIVOS_RECEBIDOS!$E$2:$F$4998,ARQUIVOS_RECEBIDOS!$F$2:$F$4998,-1),2,)</f>
        <v>R03</v>
      </c>
      <c r="C768" s="6" t="s">
        <v>4322</v>
      </c>
      <c r="D768" s="8" t="s">
        <v>4080</v>
      </c>
      <c r="E768" s="8" t="s">
        <v>4336</v>
      </c>
      <c r="F768" s="6" t="s">
        <v>4155</v>
      </c>
      <c r="G768" s="49" t="s">
        <v>5490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68" s="6" t="str" cm="1">
        <f t="array" ref="I768">_xlfn.TEXTJOIN(", ",TRUE,_xlfn.UNIQUE(_xlfn._xlws.FILTER(ARQUIVOS_RECEBIDOS!$F$2:$F$4998,ARQUIVOS_RECEBIDOS!$E$2:$E$4998=LD_01[[#This Row],[DOCUMENTO]])))</f>
        <v>R03</v>
      </c>
      <c r="J768" s="13" cm="1">
        <f t="array" ref="J768">_xlfn.UNIQUE(_xlfn._xlws.FILTER(ARQUIVOS[DATA RECEBIMENTO],(ARQUIVOS[DOCUMENTO]=LD_01[[#This Row],[DOCUMENTO]])*(ARQUIVOS[REVISÃO]=LD_01[[#This Row],[REVISÃO]])))</f>
        <v>45838</v>
      </c>
      <c r="K7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69" spans="1:12" ht="28.8" x14ac:dyDescent="0.3">
      <c r="A769" s="6" t="s">
        <v>3579</v>
      </c>
      <c r="B769" s="6" t="str">
        <f>VLOOKUP(LD_01[[#This Row],[DOCUMENTO]],_xlfn.SORTBY(ARQUIVOS_RECEBIDOS!$E$2:$F$4998,ARQUIVOS_RECEBIDOS!$F$2:$F$4998,-1),2,)</f>
        <v>R03</v>
      </c>
      <c r="C769" s="6" t="s">
        <v>4322</v>
      </c>
      <c r="D769" s="8" t="s">
        <v>4080</v>
      </c>
      <c r="E769" s="8" t="s">
        <v>4336</v>
      </c>
      <c r="F769" s="6" t="s">
        <v>4155</v>
      </c>
      <c r="G769" s="49" t="s">
        <v>5490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69" s="6" t="str" cm="1">
        <f t="array" ref="I769">_xlfn.TEXTJOIN(", ",TRUE,_xlfn.UNIQUE(_xlfn._xlws.FILTER(ARQUIVOS_RECEBIDOS!$F$2:$F$4998,ARQUIVOS_RECEBIDOS!$E$2:$E$4998=LD_01[[#This Row],[DOCUMENTO]])))</f>
        <v>R03</v>
      </c>
      <c r="J769" s="13" cm="1">
        <f t="array" ref="J769">_xlfn.UNIQUE(_xlfn._xlws.FILTER(ARQUIVOS[DATA RECEBIMENTO],(ARQUIVOS[DOCUMENTO]=LD_01[[#This Row],[DOCUMENTO]])*(ARQUIVOS[REVISÃO]=LD_01[[#This Row],[REVISÃO]])))</f>
        <v>45838</v>
      </c>
      <c r="K7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0" spans="1:12" ht="28.8" x14ac:dyDescent="0.3">
      <c r="A770" s="6" t="s">
        <v>3580</v>
      </c>
      <c r="B770" s="6" t="str">
        <f>VLOOKUP(LD_01[[#This Row],[DOCUMENTO]],_xlfn.SORTBY(ARQUIVOS_RECEBIDOS!$E$2:$F$4998,ARQUIVOS_RECEBIDOS!$F$2:$F$4998,-1),2,)</f>
        <v>R02</v>
      </c>
      <c r="C770" s="6" t="s">
        <v>4322</v>
      </c>
      <c r="D770" s="8" t="s">
        <v>4099</v>
      </c>
      <c r="E770" s="8" t="s">
        <v>4336</v>
      </c>
      <c r="F770" s="6" t="s">
        <v>4155</v>
      </c>
      <c r="G770" s="49" t="s">
        <v>5490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70" s="6" t="str" cm="1">
        <f t="array" ref="I770">_xlfn.TEXTJOIN(", ",TRUE,_xlfn.UNIQUE(_xlfn._xlws.FILTER(ARQUIVOS_RECEBIDOS!$F$2:$F$4998,ARQUIVOS_RECEBIDOS!$E$2:$E$4998=LD_01[[#This Row],[DOCUMENTO]])))</f>
        <v>R02</v>
      </c>
      <c r="J770" s="13" cm="1">
        <f t="array" ref="J770">_xlfn.UNIQUE(_xlfn._xlws.FILTER(ARQUIVOS[DATA RECEBIMENTO],(ARQUIVOS[DOCUMENTO]=LD_01[[#This Row],[DOCUMENTO]])*(ARQUIVOS[REVISÃO]=LD_01[[#This Row],[REVISÃO]])))</f>
        <v>45838</v>
      </c>
      <c r="K7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1" spans="1:12" ht="28.8" x14ac:dyDescent="0.3">
      <c r="A771" s="6" t="s">
        <v>3581</v>
      </c>
      <c r="B771" s="6" t="str">
        <f>VLOOKUP(LD_01[[#This Row],[DOCUMENTO]],_xlfn.SORTBY(ARQUIVOS_RECEBIDOS!$E$2:$F$4998,ARQUIVOS_RECEBIDOS!$F$2:$F$4998,-1),2,)</f>
        <v>R01</v>
      </c>
      <c r="C771" s="6" t="s">
        <v>4322</v>
      </c>
      <c r="D771" s="8" t="s">
        <v>4099</v>
      </c>
      <c r="E771" s="8" t="s">
        <v>4336</v>
      </c>
      <c r="F771" s="6" t="s">
        <v>4155</v>
      </c>
      <c r="G771" s="49" t="s">
        <v>5490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71" s="6" t="str" cm="1">
        <f t="array" ref="I771">_xlfn.TEXTJOIN(", ",TRUE,_xlfn.UNIQUE(_xlfn._xlws.FILTER(ARQUIVOS_RECEBIDOS!$F$2:$F$4998,ARQUIVOS_RECEBIDOS!$E$2:$E$4998=LD_01[[#This Row],[DOCUMENTO]])))</f>
        <v>R01</v>
      </c>
      <c r="J771" s="13" cm="1">
        <f t="array" ref="J771">_xlfn.UNIQUE(_xlfn._xlws.FILTER(ARQUIVOS[DATA RECEBIMENTO],(ARQUIVOS[DOCUMENTO]=LD_01[[#This Row],[DOCUMENTO]])*(ARQUIVOS[REVISÃO]=LD_01[[#This Row],[REVISÃO]])))</f>
        <v>45838</v>
      </c>
      <c r="K7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2" spans="1:12" ht="28.8" x14ac:dyDescent="0.3">
      <c r="A772" s="6" t="s">
        <v>3582</v>
      </c>
      <c r="B772" s="6" t="str">
        <f>VLOOKUP(LD_01[[#This Row],[DOCUMENTO]],_xlfn.SORTBY(ARQUIVOS_RECEBIDOS!$E$2:$F$4998,ARQUIVOS_RECEBIDOS!$F$2:$F$4998,-1),2,)</f>
        <v>R02</v>
      </c>
      <c r="C772" s="6" t="s">
        <v>4322</v>
      </c>
      <c r="D772" s="8" t="s">
        <v>4096</v>
      </c>
      <c r="E772" s="8" t="s">
        <v>4336</v>
      </c>
      <c r="F772" s="6" t="s">
        <v>4155</v>
      </c>
      <c r="G772" s="49" t="s">
        <v>5490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772" s="6" t="str" cm="1">
        <f t="array" ref="I772">_xlfn.TEXTJOIN(", ",TRUE,_xlfn.UNIQUE(_xlfn._xlws.FILTER(ARQUIVOS_RECEBIDOS!$F$2:$F$4998,ARQUIVOS_RECEBIDOS!$E$2:$E$4998=LD_01[[#This Row],[DOCUMENTO]])))</f>
        <v>R02</v>
      </c>
      <c r="J772" s="13" cm="1">
        <f t="array" ref="J772">_xlfn.UNIQUE(_xlfn._xlws.FILTER(ARQUIVOS[DATA RECEBIMENTO],(ARQUIVOS[DOCUMENTO]=LD_01[[#This Row],[DOCUMENTO]])*(ARQUIVOS[REVISÃO]=LD_01[[#This Row],[REVISÃO]])))</f>
        <v>45838</v>
      </c>
      <c r="K7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3" spans="1:12" ht="28.8" x14ac:dyDescent="0.3">
      <c r="A773" s="6" t="s">
        <v>3583</v>
      </c>
      <c r="B773" s="6" t="str">
        <f>VLOOKUP(LD_01[[#This Row],[DOCUMENTO]],_xlfn.SORTBY(ARQUIVOS_RECEBIDOS!$E$2:$F$4998,ARQUIVOS_RECEBIDOS!$F$2:$F$4998,-1),2,)</f>
        <v>R00</v>
      </c>
      <c r="C773" s="6" t="s">
        <v>4322</v>
      </c>
      <c r="D773" s="8" t="s">
        <v>4096</v>
      </c>
      <c r="E773" s="8" t="s">
        <v>4336</v>
      </c>
      <c r="F773" s="6" t="s">
        <v>4155</v>
      </c>
      <c r="G773" s="49" t="s">
        <v>5490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773" s="6" t="str" cm="1">
        <f t="array" ref="I773">_xlfn.TEXTJOIN(", ",TRUE,_xlfn.UNIQUE(_xlfn._xlws.FILTER(ARQUIVOS_RECEBIDOS!$F$2:$F$4998,ARQUIVOS_RECEBIDOS!$E$2:$E$4998=LD_01[[#This Row],[DOCUMENTO]])))</f>
        <v>R00</v>
      </c>
      <c r="J773" s="13" cm="1">
        <f t="array" ref="J773">_xlfn.UNIQUE(_xlfn._xlws.FILTER(ARQUIVOS[DATA RECEBIMENTO],(ARQUIVOS[DOCUMENTO]=LD_01[[#This Row],[DOCUMENTO]])*(ARQUIVOS[REVISÃO]=LD_01[[#This Row],[REVISÃO]])))</f>
        <v>45838</v>
      </c>
      <c r="K7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4" spans="1:12" ht="28.8" x14ac:dyDescent="0.3">
      <c r="A774" s="6" t="s">
        <v>3584</v>
      </c>
      <c r="B774" s="6" t="str">
        <f>VLOOKUP(LD_01[[#This Row],[DOCUMENTO]],_xlfn.SORTBY(ARQUIVOS_RECEBIDOS!$E$2:$F$4998,ARQUIVOS_RECEBIDOS!$F$2:$F$4998,-1),2,)</f>
        <v>R00</v>
      </c>
      <c r="C774" s="6" t="s">
        <v>4322</v>
      </c>
      <c r="D774" s="8" t="s">
        <v>4107</v>
      </c>
      <c r="E774" s="8" t="s">
        <v>4336</v>
      </c>
      <c r="F774" s="6" t="s">
        <v>4155</v>
      </c>
      <c r="G774" s="49" t="s">
        <v>5490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774" s="6" t="str" cm="1">
        <f t="array" ref="I774">_xlfn.TEXTJOIN(", ",TRUE,_xlfn.UNIQUE(_xlfn._xlws.FILTER(ARQUIVOS_RECEBIDOS!$F$2:$F$4998,ARQUIVOS_RECEBIDOS!$E$2:$E$4998=LD_01[[#This Row],[DOCUMENTO]])))</f>
        <v>R00</v>
      </c>
      <c r="J774" s="13" cm="1">
        <f t="array" ref="J774">_xlfn.UNIQUE(_xlfn._xlws.FILTER(ARQUIVOS[DATA RECEBIMENTO],(ARQUIVOS[DOCUMENTO]=LD_01[[#This Row],[DOCUMENTO]])*(ARQUIVOS[REVISÃO]=LD_01[[#This Row],[REVISÃO]])))</f>
        <v>45838</v>
      </c>
      <c r="K7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5" spans="1:12" ht="28.8" x14ac:dyDescent="0.3">
      <c r="A775" s="6" t="s">
        <v>3585</v>
      </c>
      <c r="B775" s="6" t="str">
        <f>VLOOKUP(LD_01[[#This Row],[DOCUMENTO]],_xlfn.SORTBY(ARQUIVOS_RECEBIDOS!$E$2:$F$4998,ARQUIVOS_RECEBIDOS!$F$2:$F$4998,-1),2,)</f>
        <v>R00</v>
      </c>
      <c r="C775" s="6" t="s">
        <v>4322</v>
      </c>
      <c r="D775" s="8" t="s">
        <v>4080</v>
      </c>
      <c r="E775" s="8" t="s">
        <v>4336</v>
      </c>
      <c r="F775" s="6" t="s">
        <v>4155</v>
      </c>
      <c r="G775" s="49" t="s">
        <v>5490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775" s="6" t="str" cm="1">
        <f t="array" ref="I775">_xlfn.TEXTJOIN(", ",TRUE,_xlfn.UNIQUE(_xlfn._xlws.FILTER(ARQUIVOS_RECEBIDOS!$F$2:$F$4998,ARQUIVOS_RECEBIDOS!$E$2:$E$4998=LD_01[[#This Row],[DOCUMENTO]])))</f>
        <v>R00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01\MSV-163MS-626-628\19.GG</v>
      </c>
      <c r="L7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ATERPA\0.TABLET\A373_Projetos_Ano01\MSV-163MS-626-628\19.GG</v>
      </c>
    </row>
    <row r="776" spans="1:12" ht="28.8" x14ac:dyDescent="0.3">
      <c r="A776" s="6" t="s">
        <v>3586</v>
      </c>
      <c r="B776" s="6" t="str">
        <f>VLOOKUP(LD_01[[#This Row],[DOCUMENTO]],_xlfn.SORTBY(ARQUIVOS_RECEBIDOS!$E$2:$F$4998,ARQUIVOS_RECEBIDOS!$F$2:$F$4998,-1),2,)</f>
        <v>R03</v>
      </c>
      <c r="C776" s="6" t="s">
        <v>4322</v>
      </c>
      <c r="D776" s="8" t="s">
        <v>4262</v>
      </c>
      <c r="E776" s="8" t="s">
        <v>4337</v>
      </c>
      <c r="F776" s="6" t="s">
        <v>4156</v>
      </c>
      <c r="G776" s="49" t="s">
        <v>5490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76" s="6" t="str" cm="1">
        <f t="array" ref="I776">_xlfn.TEXTJOIN(", ",TRUE,_xlfn.UNIQUE(_xlfn._xlws.FILTER(ARQUIVOS_RECEBIDOS!$F$2:$F$4998,ARQUIVOS_RECEBIDOS!$E$2:$E$4998=LD_01[[#This Row],[DOCUMENTO]])))</f>
        <v>R03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01\MSV-163MS-626-628\23.IN</v>
      </c>
      <c r="L7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ATERPA\0.TABLET\A373_Projetos_Ano01\MSV-163MS-626-628\23.IN</v>
      </c>
    </row>
    <row r="777" spans="1:12" ht="28.8" x14ac:dyDescent="0.3">
      <c r="A777" s="6" t="s">
        <v>3587</v>
      </c>
      <c r="B777" s="6" t="str">
        <f>VLOOKUP(LD_01[[#This Row],[DOCUMENTO]],_xlfn.SORTBY(ARQUIVOS_RECEBIDOS!$E$2:$F$4998,ARQUIVOS_RECEBIDOS!$F$2:$F$4998,-1),2,)</f>
        <v>R03</v>
      </c>
      <c r="C777" s="6" t="s">
        <v>4322</v>
      </c>
      <c r="D777" s="8" t="s">
        <v>4262</v>
      </c>
      <c r="E777" s="8" t="s">
        <v>4337</v>
      </c>
      <c r="F777" s="6" t="s">
        <v>4156</v>
      </c>
      <c r="G777" s="49" t="s">
        <v>5490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77" s="6" t="str" cm="1">
        <f t="array" ref="I777">_xlfn.TEXTJOIN(", ",TRUE,_xlfn.UNIQUE(_xlfn._xlws.FILTER(ARQUIVOS_RECEBIDOS!$F$2:$F$4998,ARQUIVOS_RECEBIDOS!$E$2:$E$4998=LD_01[[#This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01\MSV-163MS-626-628\23.IN</v>
      </c>
      <c r="L7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ATERPA\0.TABLET\A373_Projetos_Ano01\MSV-163MS-626-628\23.IN</v>
      </c>
    </row>
    <row r="778" spans="1:12" ht="28.8" x14ac:dyDescent="0.3">
      <c r="A778" s="6" t="s">
        <v>3588</v>
      </c>
      <c r="B778" s="6" t="str">
        <f>VLOOKUP(LD_01[[#This Row],[DOCUMENTO]],_xlfn.SORTBY(ARQUIVOS_RECEBIDOS!$E$2:$F$4998,ARQUIVOS_RECEBIDOS!$F$2:$F$4998,-1),2,)</f>
        <v>R03</v>
      </c>
      <c r="C778" s="6" t="s">
        <v>4322</v>
      </c>
      <c r="D778" s="8" t="s">
        <v>4262</v>
      </c>
      <c r="E778" s="8" t="s">
        <v>4337</v>
      </c>
      <c r="F778" s="6" t="s">
        <v>4156</v>
      </c>
      <c r="G778" s="49" t="s">
        <v>5490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78" s="6" t="str" cm="1">
        <f t="array" ref="I778">_xlfn.TEXTJOIN(", ",TRUE,_xlfn.UNIQUE(_xlfn._xlws.FILTER(ARQUIVOS_RECEBIDOS!$F$2:$F$4998,ARQUIVOS_RECEBIDOS!$E$2:$E$4998=LD_01[[#This Row],[DOCUMENTO]])))</f>
        <v>R03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01\MSV-163MS-626-628\23.IN</v>
      </c>
      <c r="L7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ATERPA\0.TABLET\A373_Projetos_Ano01\MSV-163MS-626-628\23.IN</v>
      </c>
    </row>
    <row r="779" spans="1:12" ht="28.8" x14ac:dyDescent="0.3">
      <c r="A779" s="6" t="s">
        <v>3589</v>
      </c>
      <c r="B779" s="6" t="str">
        <f>VLOOKUP(LD_01[[#This Row],[DOCUMENTO]],_xlfn.SORTBY(ARQUIVOS_RECEBIDOS!$E$2:$F$4998,ARQUIVOS_RECEBIDOS!$F$2:$F$4998,-1),2,)</f>
        <v>R00</v>
      </c>
      <c r="C779" s="6" t="s">
        <v>4322</v>
      </c>
      <c r="D779" s="8" t="s">
        <v>4091</v>
      </c>
      <c r="E779" s="8" t="s">
        <v>4337</v>
      </c>
      <c r="F779" s="6" t="s">
        <v>4156</v>
      </c>
      <c r="G779" s="49" t="s">
        <v>5490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779" s="6" t="str" cm="1">
        <f t="array" ref="I779">_xlfn.TEXTJOIN(", ",TRUE,_xlfn.UNIQUE(_xlfn._xlws.FILTER(ARQUIVOS_RECEBIDOS!$F$2:$F$4998,ARQUIVOS_RECEBIDOS!$E$2:$E$4998=LD_01[[#This Row],[DOCUMENTO]])))</f>
        <v>R00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01\MSV-163MS-626-628\23.IN</v>
      </c>
      <c r="L7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ATERPA\0.TABLET\A373_Projetos_Ano01\MSV-163MS-626-628\23.IN</v>
      </c>
    </row>
    <row r="780" spans="1:12" x14ac:dyDescent="0.3">
      <c r="A780" s="6" t="s">
        <v>3598</v>
      </c>
      <c r="B780" s="6" t="str">
        <f>VLOOKUP(LD_01[[#This Row],[DOCUMENTO]],_xlfn.SORTBY(ARQUIVOS_RECEBIDOS!$E$2:$F$4998,ARQUIVOS_RECEBIDOS!$F$2:$F$4998,-1),2,)</f>
        <v>R03</v>
      </c>
      <c r="C780" s="6" t="s">
        <v>4322</v>
      </c>
      <c r="D780" s="8" t="s">
        <v>4091</v>
      </c>
      <c r="E780" s="8" t="s">
        <v>4338</v>
      </c>
      <c r="F780" s="6" t="s">
        <v>4158</v>
      </c>
      <c r="G780" s="49" t="s">
        <v>5490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0" s="6" t="str" cm="1">
        <f t="array" ref="I780">_xlfn.TEXTJOIN(", ",TRUE,_xlfn.UNIQUE(_xlfn._xlws.FILTER(ARQUIVOS_RECEBIDOS!$F$2:$F$4998,ARQUIVOS_RECEBIDOS!$E$2:$E$4998=LD_01[[#This Row],[DOCUMENTO]])))</f>
        <v>R03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01\MSV-163MS-626-628\27.PA</v>
      </c>
      <c r="L7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ATERPA\0.TABLET\A373_Projetos_Ano01\MSV-163MS-626-628\27.PA</v>
      </c>
    </row>
    <row r="781" spans="1:12" x14ac:dyDescent="0.3">
      <c r="A781" s="6" t="s">
        <v>3599</v>
      </c>
      <c r="B781" s="6" t="str">
        <f>VLOOKUP(LD_01[[#This Row],[DOCUMENTO]],_xlfn.SORTBY(ARQUIVOS_RECEBIDOS!$E$2:$F$4998,ARQUIVOS_RECEBIDOS!$F$2:$F$4998,-1),2,)</f>
        <v>R03</v>
      </c>
      <c r="C781" s="6" t="s">
        <v>4322</v>
      </c>
      <c r="D781" s="8" t="s">
        <v>4091</v>
      </c>
      <c r="E781" s="8" t="s">
        <v>4338</v>
      </c>
      <c r="F781" s="6" t="s">
        <v>4158</v>
      </c>
      <c r="G781" s="49" t="s">
        <v>5490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81" s="6" t="str" cm="1">
        <f t="array" ref="I781">_xlfn.TEXTJOIN(", ",TRUE,_xlfn.UNIQUE(_xlfn._xlws.FILTER(ARQUIVOS_RECEBIDOS!$F$2:$F$4998,ARQUIVOS_RECEBIDOS!$E$2:$E$4998=LD_01[[#This Row],[DOCUMENTO]])))</f>
        <v>R03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01\MSV-163MS-626-628\27.PA</v>
      </c>
      <c r="L7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ATERPA\0.TABLET\A373_Projetos_Ano01\MSV-163MS-626-628\27.PA</v>
      </c>
    </row>
    <row r="782" spans="1:12" x14ac:dyDescent="0.3">
      <c r="A782" s="6" t="s">
        <v>3600</v>
      </c>
      <c r="B782" s="6" t="str">
        <f>VLOOKUP(LD_01[[#This Row],[DOCUMENTO]],_xlfn.SORTBY(ARQUIVOS_RECEBIDOS!$E$2:$F$4998,ARQUIVOS_RECEBIDOS!$F$2:$F$4998,-1),2,)</f>
        <v>R04</v>
      </c>
      <c r="C782" s="6" t="s">
        <v>4322</v>
      </c>
      <c r="D782" s="8" t="s">
        <v>4091</v>
      </c>
      <c r="E782" s="8" t="s">
        <v>4338</v>
      </c>
      <c r="F782" s="6" t="s">
        <v>4158</v>
      </c>
      <c r="G782" s="49" t="s">
        <v>5490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82" s="6" t="str" cm="1">
        <f t="array" ref="I782">_xlfn.TEXTJOIN(", ",TRUE,_xlfn.UNIQUE(_xlfn._xlws.FILTER(ARQUIVOS_RECEBIDOS!$F$2:$F$4998,ARQUIVOS_RECEBIDOS!$E$2:$E$4998=LD_01[[#This Row],[DOCUMENTO]])))</f>
        <v>R04</v>
      </c>
      <c r="J782" s="13" cm="1">
        <f t="array" ref="J782">_xlfn.UNIQUE(_xlfn._xlws.FILTER(ARQUIVOS[DATA RECEBIMENTO],(ARQUIVOS[DOCUMENTO]=LD_01[[#This Row],[DOCUMENTO]])*(ARQUIVOS[REVISÃO]=LD_01[[#This Row],[REVISÃO]])))</f>
        <v>45838</v>
      </c>
      <c r="K7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01\MSV-163MS-626-628\27.PA</v>
      </c>
      <c r="L7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ATERPA\0.TABLET\A373_Projetos_Ano01\MSV-163MS-626-628\27.PA</v>
      </c>
    </row>
    <row r="783" spans="1:12" x14ac:dyDescent="0.3">
      <c r="A783" s="6" t="s">
        <v>3601</v>
      </c>
      <c r="B783" s="6" t="str">
        <f>VLOOKUP(LD_01[[#This Row],[DOCUMENTO]],_xlfn.SORTBY(ARQUIVOS_RECEBIDOS!$E$2:$F$4998,ARQUIVOS_RECEBIDOS!$F$2:$F$4998,-1),2,)</f>
        <v>R00</v>
      </c>
      <c r="C783" s="6" t="s">
        <v>4322</v>
      </c>
      <c r="D783" s="8" t="s">
        <v>4091</v>
      </c>
      <c r="E783" s="8" t="s">
        <v>4338</v>
      </c>
      <c r="F783" s="6" t="s">
        <v>4158</v>
      </c>
      <c r="G783" s="49" t="s">
        <v>5490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783" s="6" t="str" cm="1">
        <f t="array" ref="I783">_xlfn.TEXTJOIN(", ",TRUE,_xlfn.UNIQUE(_xlfn._xlws.FILTER(ARQUIVOS_RECEBIDOS!$F$2:$F$4998,ARQUIVOS_RECEBIDOS!$E$2:$E$4998=LD_01[[#This Row],[DOCUMENTO]])))</f>
        <v>R00</v>
      </c>
      <c r="J783" s="13" cm="1">
        <f t="array" ref="J783">_xlfn.UNIQUE(_xlfn._xlws.FILTER(ARQUIVOS[DATA RECEBIMENTO],(ARQUIVOS[DOCUMENTO]=LD_01[[#This Row],[DOCUMENTO]])*(ARQUIVOS[REVISÃO]=LD_01[[#This Row],[REVISÃO]])))</f>
        <v>45838</v>
      </c>
      <c r="K7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01\MSV-163MS-626-628\27.PA</v>
      </c>
      <c r="L7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ATERPA\0.TABLET\A373_Projetos_Ano01\MSV-163MS-626-628\27.PA</v>
      </c>
    </row>
    <row r="784" spans="1:12" x14ac:dyDescent="0.3">
      <c r="A784" s="6" t="s">
        <v>3558</v>
      </c>
      <c r="B784" s="6" t="str">
        <f>VLOOKUP(LD_01[[#This Row],[DOCUMENTO]],_xlfn.SORTBY(ARQUIVOS_RECEBIDOS!$E$2:$F$4998,ARQUIVOS_RECEBIDOS!$F$2:$F$4998,-1),2,)</f>
        <v>R04</v>
      </c>
      <c r="C784" s="6" t="s">
        <v>4322</v>
      </c>
      <c r="D784" s="8" t="s">
        <v>4091</v>
      </c>
      <c r="E784" s="8" t="s">
        <v>4147</v>
      </c>
      <c r="F784" s="6" t="s">
        <v>4154</v>
      </c>
      <c r="G784" s="49" t="s">
        <v>5490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84" s="6" t="str" cm="1">
        <f t="array" ref="I784">_xlfn.TEXTJOIN(", ",TRUE,_xlfn.UNIQUE(_xlfn._xlws.FILTER(ARQUIVOS_RECEBIDOS!$F$2:$F$4998,ARQUIVOS_RECEBIDOS!$E$2:$E$4998=LD_01[[#This Row],[DOCUMENTO]])))</f>
        <v>R02, R04</v>
      </c>
      <c r="J784" s="13" cm="1">
        <f t="array" ref="J784">_xlfn.UNIQUE(_xlfn._xlws.FILTER(ARQUIVOS[DATA RECEBIMENTO],(ARQUIVOS[DOCUMENTO]=LD_01[[#This Row],[DOCUMENTO]])*(ARQUIVOS[REVISÃO]=LD_01[[#This Row],[REVISÃO]])))</f>
        <v>45895</v>
      </c>
      <c r="K7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85" spans="1:12" x14ac:dyDescent="0.3">
      <c r="A785" s="6" t="s">
        <v>3559</v>
      </c>
      <c r="B785" s="6" t="str">
        <f>VLOOKUP(LD_01[[#This Row],[DOCUMENTO]],_xlfn.SORTBY(ARQUIVOS_RECEBIDOS!$E$2:$F$4998,ARQUIVOS_RECEBIDOS!$F$2:$F$4998,-1),2,)</f>
        <v>R04</v>
      </c>
      <c r="C785" s="6" t="s">
        <v>4322</v>
      </c>
      <c r="D785" s="8" t="s">
        <v>4091</v>
      </c>
      <c r="E785" s="8" t="s">
        <v>4147</v>
      </c>
      <c r="F785" s="6" t="s">
        <v>4154</v>
      </c>
      <c r="G785" s="49" t="s">
        <v>5490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85" s="6" t="str" cm="1">
        <f t="array" ref="I785">_xlfn.TEXTJOIN(", ",TRUE,_xlfn.UNIQUE(_xlfn._xlws.FILTER(ARQUIVOS_RECEBIDOS!$F$2:$F$4998,ARQUIVOS_RECEBIDOS!$E$2:$E$4998=LD_01[[#This Row],[DOCUMENTO]])))</f>
        <v>R02, R04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86" spans="1:12" x14ac:dyDescent="0.3">
      <c r="A786" s="6" t="s">
        <v>3560</v>
      </c>
      <c r="B786" s="6" t="str">
        <f>VLOOKUP(LD_01[[#This Row],[DOCUMENTO]],_xlfn.SORTBY(ARQUIVOS_RECEBIDOS!$E$2:$F$4998,ARQUIVOS_RECEBIDOS!$F$2:$F$4998,-1),2,)</f>
        <v>R06</v>
      </c>
      <c r="C786" s="6" t="s">
        <v>4322</v>
      </c>
      <c r="D786" s="8" t="s">
        <v>4091</v>
      </c>
      <c r="E786" s="8" t="s">
        <v>4147</v>
      </c>
      <c r="F786" s="6" t="s">
        <v>4154</v>
      </c>
      <c r="G786" s="49" t="s">
        <v>5490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86" s="6" t="str" cm="1">
        <f t="array" ref="I786">_xlfn.TEXTJOIN(", ",TRUE,_xlfn.UNIQUE(_xlfn._xlws.FILTER(ARQUIVOS_RECEBIDOS!$F$2:$F$4998,ARQUIVOS_RECEBIDOS!$E$2:$E$4998=LD_01[[#This Row],[DOCUMENTO]])))</f>
        <v>R04, R06</v>
      </c>
      <c r="J786" s="13" cm="1">
        <f t="array" ref="J786">_xlfn.UNIQUE(_xlfn._xlws.FILTER(ARQUIVOS[DATA RECEBIMENTO],(ARQUIVOS[DOCUMENTO]=LD_01[[#This Row],[DOCUMENTO]])*(ARQUIVOS[REVISÃO]=LD_01[[#This Row],[REVISÃO]])))</f>
        <v>45895</v>
      </c>
      <c r="K7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87" spans="1:12" x14ac:dyDescent="0.3">
      <c r="A787" s="6" t="s">
        <v>3561</v>
      </c>
      <c r="B787" s="6" t="str">
        <f>VLOOKUP(LD_01[[#This Row],[DOCUMENTO]],_xlfn.SORTBY(ARQUIVOS_RECEBIDOS!$E$2:$F$4998,ARQUIVOS_RECEBIDOS!$F$2:$F$4998,-1),2,)</f>
        <v>R06</v>
      </c>
      <c r="C787" s="6" t="s">
        <v>4322</v>
      </c>
      <c r="D787" s="8" t="s">
        <v>4091</v>
      </c>
      <c r="E787" s="8" t="s">
        <v>4147</v>
      </c>
      <c r="F787" s="6" t="s">
        <v>4154</v>
      </c>
      <c r="G787" s="49" t="s">
        <v>5490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87" s="6" t="str" cm="1">
        <f t="array" ref="I787">_xlfn.TEXTJOIN(", ",TRUE,_xlfn.UNIQUE(_xlfn._xlws.FILTER(ARQUIVOS_RECEBIDOS!$F$2:$F$4998,ARQUIVOS_RECEBIDOS!$E$2:$E$4998=LD_01[[#This Row],[DOCUMENTO]])))</f>
        <v>R04, R06</v>
      </c>
      <c r="J787" s="13" cm="1">
        <f t="array" ref="J787">_xlfn.UNIQUE(_xlfn._xlws.FILTER(ARQUIVOS[DATA RECEBIMENTO],(ARQUIVOS[DOCUMENTO]=LD_01[[#This Row],[DOCUMENTO]])*(ARQUIVOS[REVISÃO]=LD_01[[#This Row],[REVISÃO]])))</f>
        <v>45895</v>
      </c>
      <c r="K7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88" spans="1:12" x14ac:dyDescent="0.3">
      <c r="A788" s="6" t="s">
        <v>3562</v>
      </c>
      <c r="B788" s="6" t="str">
        <f>VLOOKUP(LD_01[[#This Row],[DOCUMENTO]],_xlfn.SORTBY(ARQUIVOS_RECEBIDOS!$E$2:$F$4998,ARQUIVOS_RECEBIDOS!$F$2:$F$4998,-1),2,)</f>
        <v>R06</v>
      </c>
      <c r="C788" s="6" t="s">
        <v>4322</v>
      </c>
      <c r="D788" s="8" t="s">
        <v>4091</v>
      </c>
      <c r="E788" s="8" t="s">
        <v>4147</v>
      </c>
      <c r="F788" s="6" t="s">
        <v>4154</v>
      </c>
      <c r="G788" s="49" t="s">
        <v>5490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88" s="6" t="str" cm="1">
        <f t="array" ref="I788">_xlfn.TEXTJOIN(", ",TRUE,_xlfn.UNIQUE(_xlfn._xlws.FILTER(ARQUIVOS_RECEBIDOS!$F$2:$F$4998,ARQUIVOS_RECEBIDOS!$E$2:$E$4998=LD_01[[#This Row],[DOCUMENTO]])))</f>
        <v>R04, R06</v>
      </c>
      <c r="J788" s="13" cm="1">
        <f t="array" ref="J788">_xlfn.UNIQUE(_xlfn._xlws.FILTER(ARQUIVOS[DATA RECEBIMENTO],(ARQUIVOS[DOCUMENTO]=LD_01[[#This Row],[DOCUMENTO]])*(ARQUIVOS[REVISÃO]=LD_01[[#This Row],[REVISÃO]])))</f>
        <v>45895</v>
      </c>
      <c r="K7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89" spans="1:12" x14ac:dyDescent="0.3">
      <c r="A789" s="6" t="s">
        <v>3563</v>
      </c>
      <c r="B789" s="6" t="str">
        <f>VLOOKUP(LD_01[[#This Row],[DOCUMENTO]],_xlfn.SORTBY(ARQUIVOS_RECEBIDOS!$E$2:$F$4998,ARQUIVOS_RECEBIDOS!$F$2:$F$4998,-1),2,)</f>
        <v>R07</v>
      </c>
      <c r="C789" s="6" t="s">
        <v>4322</v>
      </c>
      <c r="D789" s="8" t="s">
        <v>4106</v>
      </c>
      <c r="E789" s="8" t="s">
        <v>4147</v>
      </c>
      <c r="F789" s="6" t="s">
        <v>4154</v>
      </c>
      <c r="G789" s="49" t="s">
        <v>5490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89" s="6" t="str" cm="1">
        <f t="array" ref="I789">_xlfn.TEXTJOIN(", ",TRUE,_xlfn.UNIQUE(_xlfn._xlws.FILTER(ARQUIVOS_RECEBIDOS!$F$2:$F$4998,ARQUIVOS_RECEBIDOS!$E$2:$E$4998=LD_01[[#This Row],[DOCUMENTO]])))</f>
        <v>R04, R07</v>
      </c>
      <c r="J789" s="13" cm="1">
        <f t="array" ref="J789">_xlfn.UNIQUE(_xlfn._xlws.FILTER(ARQUIVOS[DATA RECEBIMENTO],(ARQUIVOS[DOCUMENTO]=LD_01[[#This Row],[DOCUMENTO]])*(ARQUIVOS[REVISÃO]=LD_01[[#This Row],[REVISÃO]])))</f>
        <v>45895</v>
      </c>
      <c r="K7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90" spans="1:12" x14ac:dyDescent="0.3">
      <c r="A790" s="6" t="s">
        <v>3564</v>
      </c>
      <c r="B790" s="6" t="str">
        <f>VLOOKUP(LD_01[[#This Row],[DOCUMENTO]],_xlfn.SORTBY(ARQUIVOS_RECEBIDOS!$E$2:$F$4998,ARQUIVOS_RECEBIDOS!$F$2:$F$4998,-1),2,)</f>
        <v>R05</v>
      </c>
      <c r="C790" s="6" t="s">
        <v>4322</v>
      </c>
      <c r="D790" s="8" t="s">
        <v>4106</v>
      </c>
      <c r="E790" s="8" t="s">
        <v>4147</v>
      </c>
      <c r="F790" s="6" t="s">
        <v>4154</v>
      </c>
      <c r="G790" s="49" t="s">
        <v>5490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90" s="6" t="str" cm="1">
        <f t="array" ref="I790">_xlfn.TEXTJOIN(", ",TRUE,_xlfn.UNIQUE(_xlfn._xlws.FILTER(ARQUIVOS_RECEBIDOS!$F$2:$F$4998,ARQUIVOS_RECEBIDOS!$E$2:$E$4998=LD_01[[#This Row],[DOCUMENTO]])))</f>
        <v>R04, R05</v>
      </c>
      <c r="J790" s="13" cm="1">
        <f t="array" ref="J790">_xlfn.UNIQUE(_xlfn._xlws.FILTER(ARQUIVOS[DATA RECEBIMENTO],(ARQUIVOS[DOCUMENTO]=LD_01[[#This Row],[DOCUMENTO]])*(ARQUIVOS[REVISÃO]=LD_01[[#This Row],[REVISÃO]])))</f>
        <v>45895</v>
      </c>
      <c r="K7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91" spans="1:12" x14ac:dyDescent="0.3">
      <c r="A791" s="6" t="s">
        <v>3565</v>
      </c>
      <c r="B791" s="6" t="str">
        <f>VLOOKUP(LD_01[[#This Row],[DOCUMENTO]],_xlfn.SORTBY(ARQUIVOS_RECEBIDOS!$E$2:$F$4998,ARQUIVOS_RECEBIDOS!$F$2:$F$4998,-1),2,)</f>
        <v>R05</v>
      </c>
      <c r="C791" s="6" t="s">
        <v>4322</v>
      </c>
      <c r="D791" s="8" t="s">
        <v>4106</v>
      </c>
      <c r="E791" s="8" t="s">
        <v>4147</v>
      </c>
      <c r="F791" s="6" t="s">
        <v>4154</v>
      </c>
      <c r="G791" s="49" t="s">
        <v>5490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91" s="6" t="str" cm="1">
        <f t="array" ref="I791">_xlfn.TEXTJOIN(", ",TRUE,_xlfn.UNIQUE(_xlfn._xlws.FILTER(ARQUIVOS_RECEBIDOS!$F$2:$F$4998,ARQUIVOS_RECEBIDOS!$E$2:$E$4998=LD_01[[#This Row],[DOCUMENTO]])))</f>
        <v>R04, R05</v>
      </c>
      <c r="J791" s="13" cm="1">
        <f t="array" ref="J791">_xlfn.UNIQUE(_xlfn._xlws.FILTER(ARQUIVOS[DATA RECEBIMENTO],(ARQUIVOS[DOCUMENTO]=LD_01[[#This Row],[DOCUMENTO]])*(ARQUIVOS[REVISÃO]=LD_01[[#This Row],[REVISÃO]])))</f>
        <v>45895</v>
      </c>
      <c r="K7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92" spans="1:12" x14ac:dyDescent="0.3">
      <c r="A792" s="6" t="s">
        <v>3566</v>
      </c>
      <c r="B792" s="6" t="str">
        <f>VLOOKUP(LD_01[[#This Row],[DOCUMENTO]],_xlfn.SORTBY(ARQUIVOS_RECEBIDOS!$E$2:$F$4998,ARQUIVOS_RECEBIDOS!$F$2:$F$4998,-1),2,)</f>
        <v>R04</v>
      </c>
      <c r="C792" s="6" t="s">
        <v>4322</v>
      </c>
      <c r="D792" s="8" t="s">
        <v>4094</v>
      </c>
      <c r="E792" s="8" t="s">
        <v>4147</v>
      </c>
      <c r="F792" s="6" t="s">
        <v>4154</v>
      </c>
      <c r="G792" s="49" t="s">
        <v>5490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792" s="6" t="str" cm="1">
        <f t="array" ref="I792">_xlfn.TEXTJOIN(", ",TRUE,_xlfn.UNIQUE(_xlfn._xlws.FILTER(ARQUIVOS_RECEBIDOS!$F$2:$F$4998,ARQUIVOS_RECEBIDOS!$E$2:$E$4998=LD_01[[#This Row],[DOCUMENTO]])))</f>
        <v>R04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93" spans="1:12" x14ac:dyDescent="0.3">
      <c r="A793" s="6" t="s">
        <v>3567</v>
      </c>
      <c r="B793" s="6" t="str">
        <f>VLOOKUP(LD_01[[#This Row],[DOCUMENTO]],_xlfn.SORTBY(ARQUIVOS_RECEBIDOS!$E$2:$F$4998,ARQUIVOS_RECEBIDOS!$F$2:$F$4998,-1),2,)</f>
        <v>R03</v>
      </c>
      <c r="C793" s="6" t="s">
        <v>4322</v>
      </c>
      <c r="D793" s="8" t="s">
        <v>4095</v>
      </c>
      <c r="E793" s="8" t="s">
        <v>4147</v>
      </c>
      <c r="F793" s="6" t="s">
        <v>4154</v>
      </c>
      <c r="G793" s="49" t="s">
        <v>5490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793" s="6" t="str" cm="1">
        <f t="array" ref="I793">_xlfn.TEXTJOIN(", ",TRUE,_xlfn.UNIQUE(_xlfn._xlws.FILTER(ARQUIVOS_RECEBIDOS!$F$2:$F$4998,ARQUIVOS_RECEBIDOS!$E$2:$E$4998=LD_01[[#This Row],[DOCUMENTO]])))</f>
        <v>R02, R03</v>
      </c>
      <c r="J793" s="13" cm="1">
        <f t="array" ref="J793">_xlfn.UNIQUE(_xlfn._xlws.FILTER(ARQUIVOS[DATA RECEBIMENTO],(ARQUIVOS[DOCUMENTO]=LD_01[[#This Row],[DOCUMENTO]])*(ARQUIVOS[REVISÃO]=LD_01[[#This Row],[REVISÃO]])))</f>
        <v>45946</v>
      </c>
      <c r="K7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01\MSV-163MS-626-628\28.PV</v>
      </c>
      <c r="L7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ATERPA\0.TABLET\A373_Projetos_Ano01\MSV-163MS-626-628\28.PV</v>
      </c>
    </row>
    <row r="794" spans="1:12" x14ac:dyDescent="0.3">
      <c r="A794" s="6" t="s">
        <v>3552</v>
      </c>
      <c r="B794" s="6" t="str">
        <f>VLOOKUP(LD_01[[#This Row],[DOCUMENTO]],_xlfn.SORTBY(ARQUIVOS_RECEBIDOS!$E$2:$F$4998,ARQUIVOS_RECEBIDOS!$F$2:$F$4998,-1),2,)</f>
        <v>R03</v>
      </c>
      <c r="C794" s="6" t="s">
        <v>4322</v>
      </c>
      <c r="D794" s="8" t="s">
        <v>4087</v>
      </c>
      <c r="E794" s="8" t="s">
        <v>4335</v>
      </c>
      <c r="F794" s="6" t="s">
        <v>4153</v>
      </c>
      <c r="G794" s="49" t="s">
        <v>5490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94" s="6" t="str" cm="1">
        <f t="array" ref="I794">_xlfn.TEXTJOIN(", ",TRUE,_xlfn.UNIQUE(_xlfn._xlws.FILTER(ARQUIVOS_RECEBIDOS!$F$2:$F$4998,ARQUIVOS_RECEBIDOS!$E$2:$E$4998=LD_01[[#This Row],[DOCUMENTO]])))</f>
        <v>R03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795" spans="1:12" x14ac:dyDescent="0.3">
      <c r="A795" s="6" t="s">
        <v>3553</v>
      </c>
      <c r="B795" s="6" t="str">
        <f>VLOOKUP(LD_01[[#This Row],[DOCUMENTO]],_xlfn.SORTBY(ARQUIVOS_RECEBIDOS!$E$2:$F$4998,ARQUIVOS_RECEBIDOS!$F$2:$F$4998,-1),2,)</f>
        <v>R04</v>
      </c>
      <c r="C795" s="6" t="s">
        <v>4322</v>
      </c>
      <c r="D795" s="8" t="s">
        <v>4087</v>
      </c>
      <c r="E795" s="8" t="s">
        <v>4335</v>
      </c>
      <c r="F795" s="6" t="s">
        <v>4153</v>
      </c>
      <c r="G795" s="49" t="s">
        <v>5490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95" s="6" t="str" cm="1">
        <f t="array" ref="I795">_xlfn.TEXTJOIN(", ",TRUE,_xlfn.UNIQUE(_xlfn._xlws.FILTER(ARQUIVOS_RECEBIDOS!$F$2:$F$4998,ARQUIVOS_RECEBIDOS!$E$2:$E$4998=LD_01[[#This Row],[DOCUMENTO]])))</f>
        <v>R04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796" spans="1:12" x14ac:dyDescent="0.3">
      <c r="A796" s="6" t="s">
        <v>3554</v>
      </c>
      <c r="B796" s="6" t="str">
        <f>VLOOKUP(LD_01[[#This Row],[DOCUMENTO]],_xlfn.SORTBY(ARQUIVOS_RECEBIDOS!$E$2:$F$4998,ARQUIVOS_RECEBIDOS!$F$2:$F$4998,-1),2,)</f>
        <v>R03</v>
      </c>
      <c r="C796" s="6" t="s">
        <v>4322</v>
      </c>
      <c r="D796" s="8" t="s">
        <v>4087</v>
      </c>
      <c r="E796" s="8" t="s">
        <v>4335</v>
      </c>
      <c r="F796" s="6" t="s">
        <v>4153</v>
      </c>
      <c r="G796" s="49" t="s">
        <v>5490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96" s="6" t="str" cm="1">
        <f t="array" ref="I796">_xlfn.TEXTJOIN(", ",TRUE,_xlfn.UNIQUE(_xlfn._xlws.FILTER(ARQUIVOS_RECEBIDOS!$F$2:$F$4998,ARQUIVOS_RECEBIDOS!$E$2:$E$4998=LD_01[[#This Row],[DOCUMENTO]])))</f>
        <v>R03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797" spans="1:12" x14ac:dyDescent="0.3">
      <c r="A797" s="6" t="s">
        <v>3555</v>
      </c>
      <c r="B797" s="6" t="str">
        <f>VLOOKUP(LD_01[[#This Row],[DOCUMENTO]],_xlfn.SORTBY(ARQUIVOS_RECEBIDOS!$E$2:$F$4998,ARQUIVOS_RECEBIDOS!$F$2:$F$4998,-1),2,)</f>
        <v>R01</v>
      </c>
      <c r="C797" s="6" t="s">
        <v>4322</v>
      </c>
      <c r="D797" s="8" t="s">
        <v>4088</v>
      </c>
      <c r="E797" s="8" t="s">
        <v>4335</v>
      </c>
      <c r="F797" s="6" t="s">
        <v>4153</v>
      </c>
      <c r="G797" s="49" t="s">
        <v>5490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97" s="6" t="str" cm="1">
        <f t="array" ref="I797">_xlfn.TEXTJOIN(", ",TRUE,_xlfn.UNIQUE(_xlfn._xlws.FILTER(ARQUIVOS_RECEBIDOS!$F$2:$F$4998,ARQUIVOS_RECEBIDOS!$E$2:$E$4998=LD_01[[#This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798" spans="1:12" x14ac:dyDescent="0.3">
      <c r="A798" s="6" t="s">
        <v>3556</v>
      </c>
      <c r="B798" s="6" t="str">
        <f>VLOOKUP(LD_01[[#This Row],[DOCUMENTO]],_xlfn.SORTBY(ARQUIVOS_RECEBIDOS!$E$2:$F$4998,ARQUIVOS_RECEBIDOS!$F$2:$F$4998,-1),2,)</f>
        <v>R01</v>
      </c>
      <c r="C798" s="6" t="s">
        <v>4322</v>
      </c>
      <c r="D798" s="8" t="s">
        <v>4089</v>
      </c>
      <c r="E798" s="8" t="s">
        <v>4335</v>
      </c>
      <c r="F798" s="6" t="s">
        <v>4153</v>
      </c>
      <c r="G798" s="49" t="s">
        <v>5490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98" s="6" t="str" cm="1">
        <f t="array" ref="I798">_xlfn.TEXTJOIN(", ",TRUE,_xlfn.UNIQUE(_xlfn._xlws.FILTER(ARQUIVOS_RECEBIDOS!$F$2:$F$4998,ARQUIVOS_RECEBIDOS!$E$2:$E$4998=LD_01[[#This Row],[DOCUMENTO]])))</f>
        <v>R01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799" spans="1:12" x14ac:dyDescent="0.3">
      <c r="A799" s="6" t="s">
        <v>3557</v>
      </c>
      <c r="B799" s="6" t="str">
        <f>VLOOKUP(LD_01[[#This Row],[DOCUMENTO]],_xlfn.SORTBY(ARQUIVOS_RECEBIDOS!$E$2:$F$4998,ARQUIVOS_RECEBIDOS!$F$2:$F$4998,-1),2,)</f>
        <v>R00</v>
      </c>
      <c r="C799" s="6" t="s">
        <v>4322</v>
      </c>
      <c r="D799" s="8" t="s">
        <v>4090</v>
      </c>
      <c r="E799" s="8" t="s">
        <v>4335</v>
      </c>
      <c r="F799" s="6" t="s">
        <v>4153</v>
      </c>
      <c r="G799" s="49" t="s">
        <v>5490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99" s="6" t="str" cm="1">
        <f t="array" ref="I799">_xlfn.TEXTJOIN(", ",TRUE,_xlfn.UNIQUE(_xlfn._xlws.FILTER(ARQUIVOS_RECEBIDOS!$F$2:$F$4998,ARQUIVOS_RECEBIDOS!$E$2:$E$4998=LD_01[[#This Row],[DOCUMENTO]])))</f>
        <v>R00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7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800" spans="1:12" ht="28.8" x14ac:dyDescent="0.3">
      <c r="A800" s="6" t="s">
        <v>4075</v>
      </c>
      <c r="B800" s="6" t="str">
        <f>VLOOKUP(LD_01[[#This Row],[DOCUMENTO]],_xlfn.SORTBY(ARQUIVOS_RECEBIDOS!$E$2:$F$4998,ARQUIVOS_RECEBIDOS!$F$2:$F$4998,-1),2,)</f>
        <v>R00</v>
      </c>
      <c r="C800" s="6" t="s">
        <v>4322</v>
      </c>
      <c r="D800" s="8" t="s">
        <v>4173</v>
      </c>
      <c r="E800" s="8" t="s">
        <v>4335</v>
      </c>
      <c r="F800" s="6" t="s">
        <v>4153</v>
      </c>
      <c r="G800" s="49" t="s">
        <v>5490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0" s="6" t="str" cm="1">
        <f t="array" ref="I800">_xlfn.TEXTJOIN(", ",TRUE,_xlfn.UNIQUE(_xlfn._xlws.FILTER(ARQUIVOS_RECEBIDOS!$F$2:$F$4998,ARQUIVOS_RECEBIDOS!$E$2:$E$4998=LD_01[[#This Row],[DOCUMENTO]])))</f>
        <v>R00</v>
      </c>
      <c r="J800" s="13" cm="1">
        <f t="array" ref="J800">_xlfn.UNIQUE(_xlfn._xlws.FILTER(ARQUIVOS[DATA RECEBIMENTO],(ARQUIVOS[DOCUMENTO]=LD_01[[#This Row],[DOCUMENTO]])*(ARQUIVOS[REVISÃO]=LD_01[[#This Row],[REVISÃO]])))</f>
        <v>45895</v>
      </c>
      <c r="K8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01\MSV-163MS-626-628\31.SI</v>
      </c>
      <c r="L8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ATERPA\0.TABLET\A373_Projetos_Ano01\MSV-163MS-626-628\31.SI</v>
      </c>
    </row>
    <row r="801" spans="1:12" ht="28.8" x14ac:dyDescent="0.3">
      <c r="A801" s="6" t="s">
        <v>3530</v>
      </c>
      <c r="B801" s="6" t="str">
        <f>VLOOKUP(LD_01[[#This Row],[DOCUMENTO]],_xlfn.SORTBY(ARQUIVOS_RECEBIDOS!$E$2:$F$4998,ARQUIVOS_RECEBIDOS!$F$2:$F$4998,-1),2,)</f>
        <v>R01</v>
      </c>
      <c r="C801" s="6" t="s">
        <v>4322</v>
      </c>
      <c r="D801" s="8" t="s">
        <v>4081</v>
      </c>
      <c r="E801" s="8" t="s">
        <v>4334</v>
      </c>
      <c r="F801" s="6" t="s">
        <v>4151</v>
      </c>
      <c r="G801" s="49" t="s">
        <v>5490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801" s="6" t="str" cm="1">
        <f t="array" ref="I801">_xlfn.TEXTJOIN(", ",TRUE,_xlfn.UNIQUE(_xlfn._xlws.FILTER(ARQUIVOS_RECEBIDOS!$F$2:$F$4998,ARQUIVOS_RECEBIDOS!$E$2:$E$4998=LD_01[[#This Row],[DOCUMENTO]])))</f>
        <v>R01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2" spans="1:12" ht="28.8" x14ac:dyDescent="0.3">
      <c r="A802" s="6" t="s">
        <v>3531</v>
      </c>
      <c r="B802" s="6" t="str">
        <f>VLOOKUP(LD_01[[#This Row],[DOCUMENTO]],_xlfn.SORTBY(ARQUIVOS_RECEBIDOS!$E$2:$F$4998,ARQUIVOS_RECEBIDOS!$F$2:$F$4998,-1),2,)</f>
        <v>R01</v>
      </c>
      <c r="C802" s="6" t="s">
        <v>4322</v>
      </c>
      <c r="D802" s="8" t="s">
        <v>4081</v>
      </c>
      <c r="E802" s="8" t="s">
        <v>4334</v>
      </c>
      <c r="F802" s="6" t="s">
        <v>4151</v>
      </c>
      <c r="G802" s="49" t="s">
        <v>5490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802" s="6" t="str" cm="1">
        <f t="array" ref="I802">_xlfn.TEXTJOIN(", ",TRUE,_xlfn.UNIQUE(_xlfn._xlws.FILTER(ARQUIVOS_RECEBIDOS!$F$2:$F$4998,ARQUIVOS_RECEBIDOS!$E$2:$E$4998=LD_01[[#This Row],[DOCUMENTO]])))</f>
        <v>R01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3" spans="1:12" ht="28.8" x14ac:dyDescent="0.3">
      <c r="A803" s="6" t="s">
        <v>3532</v>
      </c>
      <c r="B803" s="6" t="str">
        <f>VLOOKUP(LD_01[[#This Row],[DOCUMENTO]],_xlfn.SORTBY(ARQUIVOS_RECEBIDOS!$E$2:$F$4998,ARQUIVOS_RECEBIDOS!$F$2:$F$4998,-1),2,)</f>
        <v>R01</v>
      </c>
      <c r="C803" s="6" t="s">
        <v>4322</v>
      </c>
      <c r="D803" s="8" t="s">
        <v>4081</v>
      </c>
      <c r="E803" s="8" t="s">
        <v>4334</v>
      </c>
      <c r="F803" s="6" t="s">
        <v>4151</v>
      </c>
      <c r="G803" s="49" t="s">
        <v>5490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803" s="6" t="str" cm="1">
        <f t="array" ref="I803">_xlfn.TEXTJOIN(", ",TRUE,_xlfn.UNIQUE(_xlfn._xlws.FILTER(ARQUIVOS_RECEBIDOS!$F$2:$F$4998,ARQUIVOS_RECEBIDOS!$E$2:$E$4998=LD_01[[#This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4" spans="1:12" ht="28.8" x14ac:dyDescent="0.3">
      <c r="A804" s="6" t="s">
        <v>3533</v>
      </c>
      <c r="B804" s="6" t="str">
        <f>VLOOKUP(LD_01[[#This Row],[DOCUMENTO]],_xlfn.SORTBY(ARQUIVOS_RECEBIDOS!$E$2:$F$4998,ARQUIVOS_RECEBIDOS!$F$2:$F$4998,-1),2,)</f>
        <v>R01</v>
      </c>
      <c r="C804" s="6" t="s">
        <v>4322</v>
      </c>
      <c r="D804" s="8" t="s">
        <v>4081</v>
      </c>
      <c r="E804" s="8" t="s">
        <v>4334</v>
      </c>
      <c r="F804" s="6" t="s">
        <v>4151</v>
      </c>
      <c r="G804" s="49" t="s">
        <v>5490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804" s="6" t="str" cm="1">
        <f t="array" ref="I804">_xlfn.TEXTJOIN(", ",TRUE,_xlfn.UNIQUE(_xlfn._xlws.FILTER(ARQUIVOS_RECEBIDOS!$F$2:$F$4998,ARQUIVOS_RECEBIDOS!$E$2:$E$4998=LD_01[[#This Row],[DOCUMENTO]])))</f>
        <v>R01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5" spans="1:12" ht="28.8" x14ac:dyDescent="0.3">
      <c r="A805" s="6" t="s">
        <v>3534</v>
      </c>
      <c r="B805" s="6" t="str">
        <f>VLOOKUP(LD_01[[#This Row],[DOCUMENTO]],_xlfn.SORTBY(ARQUIVOS_RECEBIDOS!$E$2:$F$4998,ARQUIVOS_RECEBIDOS!$F$2:$F$4998,-1),2,)</f>
        <v>R01</v>
      </c>
      <c r="C805" s="6" t="s">
        <v>4322</v>
      </c>
      <c r="D805" s="8" t="s">
        <v>4081</v>
      </c>
      <c r="E805" s="8" t="s">
        <v>4334</v>
      </c>
      <c r="F805" s="6" t="s">
        <v>4151</v>
      </c>
      <c r="G805" s="49" t="s">
        <v>5490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805" s="6" t="str" cm="1">
        <f t="array" ref="I805">_xlfn.TEXTJOIN(", ",TRUE,_xlfn.UNIQUE(_xlfn._xlws.FILTER(ARQUIVOS_RECEBIDOS!$F$2:$F$4998,ARQUIVOS_RECEBIDOS!$E$2:$E$4998=LD_01[[#This Row],[DOCUMENTO]])))</f>
        <v>R01</v>
      </c>
      <c r="J805" s="13" cm="1">
        <f t="array" ref="J805">_xlfn.UNIQUE(_xlfn._xlws.FILTER(ARQUIVOS[DATA RECEBIMENTO],(ARQUIVOS[DOCUMENTO]=LD_01[[#This Row],[DOCUMENTO]])*(ARQUIVOS[REVISÃO]=LD_01[[#This Row],[REVISÃO]])))</f>
        <v>45838</v>
      </c>
      <c r="K8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6" spans="1:12" ht="28.8" x14ac:dyDescent="0.3">
      <c r="A806" s="6" t="s">
        <v>3535</v>
      </c>
      <c r="B806" s="6" t="str">
        <f>VLOOKUP(LD_01[[#This Row],[DOCUMENTO]],_xlfn.SORTBY(ARQUIVOS_RECEBIDOS!$E$2:$F$4998,ARQUIVOS_RECEBIDOS!$F$2:$F$4998,-1),2,)</f>
        <v>R01</v>
      </c>
      <c r="C806" s="6" t="s">
        <v>4322</v>
      </c>
      <c r="D806" s="8" t="s">
        <v>4081</v>
      </c>
      <c r="E806" s="8" t="s">
        <v>4334</v>
      </c>
      <c r="F806" s="6" t="s">
        <v>4151</v>
      </c>
      <c r="G806" s="49" t="s">
        <v>5490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806" s="6" t="str" cm="1">
        <f t="array" ref="I806">_xlfn.TEXTJOIN(", ",TRUE,_xlfn.UNIQUE(_xlfn._xlws.FILTER(ARQUIVOS_RECEBIDOS!$F$2:$F$4998,ARQUIVOS_RECEBIDOS!$E$2:$E$4998=LD_01[[#This Row],[DOCUMENTO]])))</f>
        <v>R01</v>
      </c>
      <c r="J806" s="13" cm="1">
        <f t="array" ref="J806">_xlfn.UNIQUE(_xlfn._xlws.FILTER(ARQUIVOS[DATA RECEBIMENTO],(ARQUIVOS[DOCUMENTO]=LD_01[[#This Row],[DOCUMENTO]])*(ARQUIVOS[REVISÃO]=LD_01[[#This Row],[REVISÃO]])))</f>
        <v>45838</v>
      </c>
      <c r="K8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7" spans="1:12" ht="28.8" x14ac:dyDescent="0.3">
      <c r="A807" s="6" t="s">
        <v>3536</v>
      </c>
      <c r="B807" s="6" t="str">
        <f>VLOOKUP(LD_01[[#This Row],[DOCUMENTO]],_xlfn.SORTBY(ARQUIVOS_RECEBIDOS!$E$2:$F$4998,ARQUIVOS_RECEBIDOS!$F$2:$F$4998,-1),2,)</f>
        <v>R01</v>
      </c>
      <c r="C807" s="6" t="s">
        <v>4322</v>
      </c>
      <c r="D807" s="8" t="s">
        <v>4081</v>
      </c>
      <c r="E807" s="8" t="s">
        <v>4334</v>
      </c>
      <c r="F807" s="6" t="s">
        <v>4151</v>
      </c>
      <c r="G807" s="49" t="s">
        <v>5490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807" s="6" t="str" cm="1">
        <f t="array" ref="I807">_xlfn.TEXTJOIN(", ",TRUE,_xlfn.UNIQUE(_xlfn._xlws.FILTER(ARQUIVOS_RECEBIDOS!$F$2:$F$4998,ARQUIVOS_RECEBIDOS!$E$2:$E$4998=LD_01[[#This Row],[DOCUMENTO]])))</f>
        <v>R01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8" spans="1:12" ht="28.8" x14ac:dyDescent="0.3">
      <c r="A808" s="6" t="s">
        <v>3537</v>
      </c>
      <c r="B808" s="6" t="str">
        <f>VLOOKUP(LD_01[[#This Row],[DOCUMENTO]],_xlfn.SORTBY(ARQUIVOS_RECEBIDOS!$E$2:$F$4998,ARQUIVOS_RECEBIDOS!$F$2:$F$4998,-1),2,)</f>
        <v>R01</v>
      </c>
      <c r="C808" s="6" t="s">
        <v>4322</v>
      </c>
      <c r="D808" s="8" t="s">
        <v>4081</v>
      </c>
      <c r="E808" s="8" t="s">
        <v>4334</v>
      </c>
      <c r="F808" s="6" t="s">
        <v>4151</v>
      </c>
      <c r="G808" s="49" t="s">
        <v>5490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808" s="6" t="str" cm="1">
        <f t="array" ref="I808">_xlfn.TEXTJOIN(", ",TRUE,_xlfn.UNIQUE(_xlfn._xlws.FILTER(ARQUIVOS_RECEBIDOS!$F$2:$F$4998,ARQUIVOS_RECEBIDOS!$E$2:$E$4998=LD_01[[#This Row],[DOCUMENTO]])))</f>
        <v>R01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09" spans="1:12" ht="28.8" x14ac:dyDescent="0.3">
      <c r="A809" s="6" t="s">
        <v>3538</v>
      </c>
      <c r="B809" s="6" t="str">
        <f>VLOOKUP(LD_01[[#This Row],[DOCUMENTO]],_xlfn.SORTBY(ARQUIVOS_RECEBIDOS!$E$2:$F$4998,ARQUIVOS_RECEBIDOS!$F$2:$F$4998,-1),2,)</f>
        <v>R03</v>
      </c>
      <c r="C809" s="6" t="s">
        <v>4322</v>
      </c>
      <c r="D809" s="8" t="s">
        <v>4081</v>
      </c>
      <c r="E809" s="8" t="s">
        <v>4334</v>
      </c>
      <c r="F809" s="6" t="s">
        <v>4151</v>
      </c>
      <c r="G809" s="49" t="s">
        <v>5490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809" s="6" t="str" cm="1">
        <f t="array" ref="I809">_xlfn.TEXTJOIN(", ",TRUE,_xlfn.UNIQUE(_xlfn._xlws.FILTER(ARQUIVOS_RECEBIDOS!$F$2:$F$4998,ARQUIVOS_RECEBIDOS!$E$2:$E$4998=LD_01[[#This Row],[DOCUMENTO]])))</f>
        <v>R03</v>
      </c>
      <c r="J809" s="13" cm="1">
        <f t="array" ref="J809">_xlfn.UNIQUE(_xlfn._xlws.FILTER(ARQUIVOS[DATA RECEBIMENTO],(ARQUIVOS[DOCUMENTO]=LD_01[[#This Row],[DOCUMENTO]])*(ARQUIVOS[REVISÃO]=LD_01[[#This Row],[REVISÃO]])))</f>
        <v>45838</v>
      </c>
      <c r="K8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10" spans="1:12" ht="28.8" x14ac:dyDescent="0.3">
      <c r="A810" s="6" t="s">
        <v>3539</v>
      </c>
      <c r="B810" s="6" t="str">
        <f>VLOOKUP(LD_01[[#This Row],[DOCUMENTO]],_xlfn.SORTBY(ARQUIVOS_RECEBIDOS!$E$2:$F$4998,ARQUIVOS_RECEBIDOS!$F$2:$F$4998,-1),2,)</f>
        <v>R01</v>
      </c>
      <c r="C810" s="6" t="s">
        <v>4322</v>
      </c>
      <c r="D810" s="8" t="s">
        <v>4081</v>
      </c>
      <c r="E810" s="8" t="s">
        <v>4334</v>
      </c>
      <c r="F810" s="6" t="s">
        <v>4151</v>
      </c>
      <c r="G810" s="49" t="s">
        <v>5490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810" s="6" t="str" cm="1">
        <f t="array" ref="I810">_xlfn.TEXTJOIN(", ",TRUE,_xlfn.UNIQUE(_xlfn._xlws.FILTER(ARQUIVOS_RECEBIDOS!$F$2:$F$4998,ARQUIVOS_RECEBIDOS!$E$2:$E$4998=LD_01[[#This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11" spans="1:12" x14ac:dyDescent="0.3">
      <c r="A811" s="6" t="s">
        <v>3540</v>
      </c>
      <c r="B811" s="6" t="str">
        <f>VLOOKUP(LD_01[[#This Row],[DOCUMENTO]],_xlfn.SORTBY(ARQUIVOS_RECEBIDOS!$E$2:$F$4998,ARQUIVOS_RECEBIDOS!$F$2:$F$4998,-1),2,)</f>
        <v>R02</v>
      </c>
      <c r="C811" s="6" t="s">
        <v>4322</v>
      </c>
      <c r="D811" s="8" t="s">
        <v>5001</v>
      </c>
      <c r="E811" s="8" t="s">
        <v>4334</v>
      </c>
      <c r="F811" s="6" t="s">
        <v>4151</v>
      </c>
      <c r="G811" s="49" t="s">
        <v>5490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811" s="6" t="str" cm="1">
        <f t="array" ref="I811">_xlfn.TEXTJOIN(", ",TRUE,_xlfn.UNIQUE(_xlfn._xlws.FILTER(ARQUIVOS_RECEBIDOS!$F$2:$F$4998,ARQUIVOS_RECEBIDOS!$E$2:$E$4998=LD_01[[#This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12" spans="1:12" ht="28.8" x14ac:dyDescent="0.3">
      <c r="A812" s="6" t="s">
        <v>3541</v>
      </c>
      <c r="B812" s="6" t="str">
        <f>VLOOKUP(LD_01[[#This Row],[DOCUMENTO]],_xlfn.SORTBY(ARQUIVOS_RECEBIDOS!$E$2:$F$4998,ARQUIVOS_RECEBIDOS!$F$2:$F$4998,-1),2,)</f>
        <v>R06</v>
      </c>
      <c r="C812" s="6" t="s">
        <v>4322</v>
      </c>
      <c r="D812" s="8" t="s">
        <v>4327</v>
      </c>
      <c r="E812" s="8" t="s">
        <v>4334</v>
      </c>
      <c r="F812" s="6" t="s">
        <v>4151</v>
      </c>
      <c r="G812" s="49" t="s">
        <v>5490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812" s="6" t="str" cm="1">
        <f t="array" ref="I812">_xlfn.TEXTJOIN(", ",TRUE,_xlfn.UNIQUE(_xlfn._xlws.FILTER(ARQUIVOS_RECEBIDOS!$F$2:$F$4998,ARQUIVOS_RECEBIDOS!$E$2:$E$4998=LD_01[[#This Row],[DOCUMENTO]])))</f>
        <v>R06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01\MSV-163MS-626-628\32.TE</v>
      </c>
      <c r="L8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ATERPA\0.TABLET\A373_Projetos_Ano01\MSV-163MS-626-628\32.TE</v>
      </c>
    </row>
    <row r="813" spans="1:12" x14ac:dyDescent="0.3">
      <c r="A813" s="6" t="s">
        <v>3518</v>
      </c>
      <c r="B813" s="6" t="str">
        <f>VLOOKUP(LD_01[[#This Row],[DOCUMENTO]],_xlfn.SORTBY(ARQUIVOS_RECEBIDOS!$E$2:$F$4998,ARQUIVOS_RECEBIDOS!$F$2:$F$4998,-1),2,)</f>
        <v>R00</v>
      </c>
      <c r="C813" s="6" t="s">
        <v>4322</v>
      </c>
      <c r="D813" s="8" t="s">
        <v>4168</v>
      </c>
      <c r="E813" s="8" t="s">
        <v>4167</v>
      </c>
      <c r="F813" s="6" t="s">
        <v>4149</v>
      </c>
      <c r="G813" s="49" t="s">
        <v>5490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813" s="6" t="str" cm="1">
        <f t="array" ref="I813">_xlfn.TEXTJOIN(", ",TRUE,_xlfn.UNIQUE(_xlfn._xlws.FILTER(ARQUIVOS_RECEBIDOS!$F$2:$F$4998,ARQUIVOS_RECEBIDOS!$E$2:$E$4998=LD_01[[#This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01\MSV-163MS-626-628\33.TO</v>
      </c>
      <c r="L8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ATERPA\0.TABLET\A373_Projetos_Ano01\MSV-163MS-626-628\33.TO</v>
      </c>
    </row>
    <row r="814" spans="1:12" x14ac:dyDescent="0.3">
      <c r="A814" s="6" t="s">
        <v>3519</v>
      </c>
      <c r="B814" s="6" t="str">
        <f>VLOOKUP(LD_01[[#This Row],[DOCUMENTO]],_xlfn.SORTBY(ARQUIVOS_RECEBIDOS!$E$2:$F$4998,ARQUIVOS_RECEBIDOS!$F$2:$F$4998,-1),2,)</f>
        <v>R00</v>
      </c>
      <c r="C814" s="6" t="s">
        <v>4322</v>
      </c>
      <c r="D814" s="8" t="s">
        <v>4168</v>
      </c>
      <c r="E814" s="8" t="s">
        <v>4167</v>
      </c>
      <c r="F814" s="6" t="s">
        <v>4149</v>
      </c>
      <c r="G814" s="49" t="s">
        <v>5490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814" s="6" t="str" cm="1">
        <f t="array" ref="I814">_xlfn.TEXTJOIN(", ",TRUE,_xlfn.UNIQUE(_xlfn._xlws.FILTER(ARQUIVOS_RECEBIDOS!$F$2:$F$4998,ARQUIVOS_RECEBIDOS!$E$2:$E$4998=LD_01[[#This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01\MSV-163MS-626-628\33.TO</v>
      </c>
      <c r="L8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ATERPA\0.TABLET\A373_Projetos_Ano01\MSV-163MS-626-628\33.TO</v>
      </c>
    </row>
    <row r="815" spans="1:12" x14ac:dyDescent="0.3">
      <c r="A815" s="6" t="s">
        <v>3520</v>
      </c>
      <c r="B815" s="6" t="str">
        <f>VLOOKUP(LD_01[[#This Row],[DOCUMENTO]],_xlfn.SORTBY(ARQUIVOS_RECEBIDOS!$E$2:$F$4998,ARQUIVOS_RECEBIDOS!$F$2:$F$4998,-1),2,)</f>
        <v>R00</v>
      </c>
      <c r="C815" s="6" t="s">
        <v>4322</v>
      </c>
      <c r="D815" s="8" t="s">
        <v>4168</v>
      </c>
      <c r="E815" s="8" t="s">
        <v>4167</v>
      </c>
      <c r="F815" s="6" t="s">
        <v>4149</v>
      </c>
      <c r="G815" s="49" t="s">
        <v>5490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815" s="6" t="str" cm="1">
        <f t="array" ref="I815">_xlfn.TEXTJOIN(", ",TRUE,_xlfn.UNIQUE(_xlfn._xlws.FILTER(ARQUIVOS_RECEBIDOS!$F$2:$F$4998,ARQUIVOS_RECEBIDOS!$E$2:$E$4998=LD_01[[#This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01\MSV-163MS-626-628\33.TO</v>
      </c>
      <c r="L8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ATERPA\0.TABLET\A373_Projetos_Ano01\MSV-163MS-626-628\33.TO</v>
      </c>
    </row>
    <row r="816" spans="1:12" x14ac:dyDescent="0.3">
      <c r="A816" s="6" t="s">
        <v>3521</v>
      </c>
      <c r="B816" s="6" t="str">
        <f>VLOOKUP(LD_01[[#This Row],[DOCUMENTO]],_xlfn.SORTBY(ARQUIVOS_RECEBIDOS!$E$2:$F$4998,ARQUIVOS_RECEBIDOS!$F$2:$F$4998,-1),2,)</f>
        <v>R01</v>
      </c>
      <c r="C816" s="6" t="s">
        <v>4322</v>
      </c>
      <c r="D816" s="8" t="s">
        <v>4169</v>
      </c>
      <c r="E816" s="8" t="s">
        <v>4167</v>
      </c>
      <c r="F816" s="6" t="s">
        <v>4149</v>
      </c>
      <c r="G816" s="49" t="s">
        <v>5490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6" s="6" t="str" cm="1">
        <f t="array" ref="I816">_xlfn.TEXTJOIN(", ",TRUE,_xlfn.UNIQUE(_xlfn._xlws.FILTER(ARQUIVOS_RECEBIDOS!$F$2:$F$4998,ARQUIVOS_RECEBIDOS!$E$2:$E$4998=LD_01[[#This Row],[DOCUMENTO]])))</f>
        <v>R01</v>
      </c>
      <c r="J816" s="13" cm="1">
        <f t="array" ref="J816">_xlfn.UNIQUE(_xlfn._xlws.FILTER(ARQUIVOS[DATA RECEBIMENTO],(ARQUIVOS[DOCUMENTO]=LD_01[[#This Row],[DOCUMENTO]])*(ARQUIVOS[REVISÃO]=LD_01[[#This Row],[REVISÃO]])))</f>
        <v>45838</v>
      </c>
      <c r="K8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01\MSV-163MS-626-628\33.TO</v>
      </c>
      <c r="L8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ATERPA\0.TABLET\A373_Projetos_Ano01\MSV-163MS-626-628\33.TO</v>
      </c>
    </row>
    <row r="817" spans="1:12" ht="28.8" x14ac:dyDescent="0.3">
      <c r="A817" s="6" t="s">
        <v>3602</v>
      </c>
      <c r="B817" s="6" t="str">
        <f>VLOOKUP(LD_01[[#This Row],[DOCUMENTO]],_xlfn.SORTBY(ARQUIVOS_RECEBIDOS!$E$2:$F$4998,ARQUIVOS_RECEBIDOS!$F$2:$F$4998,-1),2,)</f>
        <v>R00</v>
      </c>
      <c r="C817" s="6" t="s">
        <v>4322</v>
      </c>
      <c r="D817" s="8" t="s">
        <v>4177</v>
      </c>
      <c r="E817" s="8" t="s">
        <v>4339</v>
      </c>
      <c r="F817" s="6" t="s">
        <v>4159</v>
      </c>
      <c r="G817" s="49" t="s">
        <v>5490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7" s="6" t="str" cm="1">
        <f t="array" ref="I817">_xlfn.TEXTJOIN(", ",TRUE,_xlfn.UNIQUE(_xlfn._xlws.FILTER(ARQUIVOS_RECEBIDOS!$F$2:$F$4998,ARQUIVOS_RECEBIDOS!$E$2:$E$4998=LD_01[[#This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01\MSV-163MS-626-628\34.TR</v>
      </c>
      <c r="L8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ATERPA\0.TABLET\A373_Projetos_Ano01\MSV-163MS-626-628\34.TR</v>
      </c>
    </row>
    <row r="818" spans="1:12" x14ac:dyDescent="0.3">
      <c r="A818" s="6" t="s">
        <v>3627</v>
      </c>
      <c r="B818" s="6" t="str">
        <f>VLOOKUP(LD_01[[#This Row],[DOCUMENTO]],_xlfn.SORTBY(ARQUIVOS_RECEBIDOS!$E$2:$F$4998,ARQUIVOS_RECEBIDOS!$F$2:$F$4998,-1),2,)</f>
        <v>R00</v>
      </c>
      <c r="C818" s="6" t="s">
        <v>4323</v>
      </c>
      <c r="D818" s="8" t="s">
        <v>5005</v>
      </c>
      <c r="E818" s="8" t="s">
        <v>4146</v>
      </c>
      <c r="F818" s="6" t="s">
        <v>4152</v>
      </c>
      <c r="G818" s="49" t="s">
        <v>5490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18" s="6" t="str" cm="1">
        <f t="array" ref="I818">_xlfn.TEXTJOIN(", ",TRUE,_xlfn.UNIQUE(_xlfn._xlws.FILTER(ARQUIVOS_RECEBIDOS!$F$2:$F$4998,ARQUIVOS_RECEBIDOS!$E$2:$E$4998=LD_01[[#This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19" spans="1:12" x14ac:dyDescent="0.3">
      <c r="A819" s="6" t="s">
        <v>3628</v>
      </c>
      <c r="B819" s="6" t="str">
        <f>VLOOKUP(LD_01[[#This Row],[DOCUMENTO]],_xlfn.SORTBY(ARQUIVOS_RECEBIDOS!$E$2:$F$4998,ARQUIVOS_RECEBIDOS!$F$2:$F$4998,-1),2,)</f>
        <v>R03</v>
      </c>
      <c r="C819" s="6" t="s">
        <v>4323</v>
      </c>
      <c r="D819" s="8" t="s">
        <v>4968</v>
      </c>
      <c r="E819" s="8" t="s">
        <v>4146</v>
      </c>
      <c r="F819" s="6" t="s">
        <v>4152</v>
      </c>
      <c r="G819" s="49" t="s">
        <v>5490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19" s="6" t="str" cm="1">
        <f t="array" ref="I819">_xlfn.TEXTJOIN(", ",TRUE,_xlfn.UNIQUE(_xlfn._xlws.FILTER(ARQUIVOS_RECEBIDOS!$F$2:$F$4998,ARQUIVOS_RECEBIDOS!$E$2:$E$4998=LD_01[[#This Row],[DOCUMENTO]])))</f>
        <v>R02, R03</v>
      </c>
      <c r="J819" s="13" cm="1">
        <f t="array" ref="J819">_xlfn.UNIQUE(_xlfn._xlws.FILTER(ARQUIVOS[DATA RECEBIMENTO],(ARQUIVOS[DOCUMENTO]=LD_01[[#This Row],[DOCUMENTO]])*(ARQUIVOS[REVISÃO]=LD_01[[#This Row],[REVISÃO]])))</f>
        <v>45859</v>
      </c>
      <c r="K8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0" spans="1:12" x14ac:dyDescent="0.3">
      <c r="A820" s="6" t="s">
        <v>3629</v>
      </c>
      <c r="B820" s="6" t="str">
        <f>VLOOKUP(LD_01[[#This Row],[DOCUMENTO]],_xlfn.SORTBY(ARQUIVOS_RECEBIDOS!$E$2:$F$4998,ARQUIVOS_RECEBIDOS!$F$2:$F$4998,-1),2,)</f>
        <v>R03</v>
      </c>
      <c r="C820" s="6" t="s">
        <v>4323</v>
      </c>
      <c r="D820" s="8" t="s">
        <v>4968</v>
      </c>
      <c r="E820" s="8" t="s">
        <v>4146</v>
      </c>
      <c r="F820" s="6" t="s">
        <v>4152</v>
      </c>
      <c r="G820" s="49" t="s">
        <v>5490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20" s="6" t="str" cm="1">
        <f t="array" ref="I820">_xlfn.TEXTJOIN(", ",TRUE,_xlfn.UNIQUE(_xlfn._xlws.FILTER(ARQUIVOS_RECEBIDOS!$F$2:$F$4998,ARQUIVOS_RECEBIDOS!$E$2:$E$4998=LD_01[[#This Row],[DOCUMENTO]])))</f>
        <v>R02, R03</v>
      </c>
      <c r="J820" s="13" cm="1">
        <f t="array" ref="J820">_xlfn.UNIQUE(_xlfn._xlws.FILTER(ARQUIVOS[DATA RECEBIMENTO],(ARQUIVOS[DOCUMENTO]=LD_01[[#This Row],[DOCUMENTO]])*(ARQUIVOS[REVISÃO]=LD_01[[#This Row],[REVISÃO]])))</f>
        <v>45859</v>
      </c>
      <c r="K8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1" spans="1:12" x14ac:dyDescent="0.3">
      <c r="A821" s="6" t="s">
        <v>3630</v>
      </c>
      <c r="B821" s="6" t="str">
        <f>VLOOKUP(LD_01[[#This Row],[DOCUMENTO]],_xlfn.SORTBY(ARQUIVOS_RECEBIDOS!$E$2:$F$4998,ARQUIVOS_RECEBIDOS!$F$2:$F$4998,-1),2,)</f>
        <v>R01</v>
      </c>
      <c r="C821" s="6" t="s">
        <v>4323</v>
      </c>
      <c r="D821" s="8" t="s">
        <v>4968</v>
      </c>
      <c r="E821" s="8" t="s">
        <v>4146</v>
      </c>
      <c r="F821" s="6" t="s">
        <v>4152</v>
      </c>
      <c r="G821" s="49" t="s">
        <v>5490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21" s="6" t="str" cm="1">
        <f t="array" ref="I821">_xlfn.TEXTJOIN(", ",TRUE,_xlfn.UNIQUE(_xlfn._xlws.FILTER(ARQUIVOS_RECEBIDOS!$F$2:$F$4998,ARQUIVOS_RECEBIDOS!$E$2:$E$4998=LD_01[[#This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2" spans="1:12" x14ac:dyDescent="0.3">
      <c r="A822" s="6" t="s">
        <v>3631</v>
      </c>
      <c r="B822" s="6" t="str">
        <f>VLOOKUP(LD_01[[#This Row],[DOCUMENTO]],_xlfn.SORTBY(ARQUIVOS_RECEBIDOS!$E$2:$F$4998,ARQUIVOS_RECEBIDOS!$F$2:$F$4998,-1),2,)</f>
        <v>R01</v>
      </c>
      <c r="C822" s="6" t="s">
        <v>4323</v>
      </c>
      <c r="D822" s="8" t="s">
        <v>4969</v>
      </c>
      <c r="E822" s="8" t="s">
        <v>4146</v>
      </c>
      <c r="F822" s="6" t="s">
        <v>4152</v>
      </c>
      <c r="G822" s="49" t="s">
        <v>5490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22" s="6" t="str" cm="1">
        <f t="array" ref="I822">_xlfn.TEXTJOIN(", ",TRUE,_xlfn.UNIQUE(_xlfn._xlws.FILTER(ARQUIVOS_RECEBIDOS!$F$2:$F$4998,ARQUIVOS_RECEBIDOS!$E$2:$E$4998=LD_01[[#This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3" spans="1:12" x14ac:dyDescent="0.3">
      <c r="A823" s="6" t="s">
        <v>3632</v>
      </c>
      <c r="B823" s="6" t="str">
        <f>VLOOKUP(LD_01[[#This Row],[DOCUMENTO]],_xlfn.SORTBY(ARQUIVOS_RECEBIDOS!$E$2:$F$4998,ARQUIVOS_RECEBIDOS!$F$2:$F$4998,-1),2,)</f>
        <v>R01</v>
      </c>
      <c r="C823" s="6" t="s">
        <v>4323</v>
      </c>
      <c r="D823" s="8" t="s">
        <v>4969</v>
      </c>
      <c r="E823" s="8" t="s">
        <v>4146</v>
      </c>
      <c r="F823" s="6" t="s">
        <v>4152</v>
      </c>
      <c r="G823" s="49" t="s">
        <v>5490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23" s="6" t="str" cm="1">
        <f t="array" ref="I823">_xlfn.TEXTJOIN(", ",TRUE,_xlfn.UNIQUE(_xlfn._xlws.FILTER(ARQUIVOS_RECEBIDOS!$F$2:$F$4998,ARQUIVOS_RECEBIDOS!$E$2:$E$4998=LD_01[[#This Row],[DOCUMENTO]])))</f>
        <v>R01</v>
      </c>
      <c r="J823" s="13" cm="1">
        <f t="array" ref="J823">_xlfn.UNIQUE(_xlfn._xlws.FILTER(ARQUIVOS[DATA RECEBIMENTO],(ARQUIVOS[DOCUMENTO]=LD_01[[#This Row],[DOCUMENTO]])*(ARQUIVOS[REVISÃO]=LD_01[[#This Row],[REVISÃO]])))</f>
        <v>45838</v>
      </c>
      <c r="K8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4" spans="1:12" x14ac:dyDescent="0.3">
      <c r="A824" s="6" t="s">
        <v>3633</v>
      </c>
      <c r="B824" s="6" t="str">
        <f>VLOOKUP(LD_01[[#This Row],[DOCUMENTO]],_xlfn.SORTBY(ARQUIVOS_RECEBIDOS!$E$2:$F$4998,ARQUIVOS_RECEBIDOS!$F$2:$F$4998,-1),2,)</f>
        <v>R01</v>
      </c>
      <c r="C824" s="6" t="s">
        <v>4323</v>
      </c>
      <c r="D824" s="8" t="s">
        <v>4969</v>
      </c>
      <c r="E824" s="8" t="s">
        <v>4146</v>
      </c>
      <c r="F824" s="6" t="s">
        <v>4152</v>
      </c>
      <c r="G824" s="49" t="s">
        <v>5490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24" s="6" t="str" cm="1">
        <f t="array" ref="I824">_xlfn.TEXTJOIN(", ",TRUE,_xlfn.UNIQUE(_xlfn._xlws.FILTER(ARQUIVOS_RECEBIDOS!$F$2:$F$4998,ARQUIVOS_RECEBIDOS!$E$2:$E$4998=LD_01[[#This Row],[DOCUMENTO]])))</f>
        <v>R01</v>
      </c>
      <c r="J824" s="13" cm="1">
        <f t="array" ref="J824">_xlfn.UNIQUE(_xlfn._xlws.FILTER(ARQUIVOS[DATA RECEBIMENTO],(ARQUIVOS[DOCUMENTO]=LD_01[[#This Row],[DOCUMENTO]])*(ARQUIVOS[REVISÃO]=LD_01[[#This Row],[REVISÃO]])))</f>
        <v>45838</v>
      </c>
      <c r="K8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5" spans="1:12" x14ac:dyDescent="0.3">
      <c r="A825" s="6" t="s">
        <v>3634</v>
      </c>
      <c r="B825" s="6" t="str">
        <f>VLOOKUP(LD_01[[#This Row],[DOCUMENTO]],_xlfn.SORTBY(ARQUIVOS_RECEBIDOS!$E$2:$F$4998,ARQUIVOS_RECEBIDOS!$F$2:$F$4998,-1),2,)</f>
        <v>R02</v>
      </c>
      <c r="C825" s="6" t="s">
        <v>4323</v>
      </c>
      <c r="D825" s="8" t="s">
        <v>4970</v>
      </c>
      <c r="E825" s="8" t="s">
        <v>4146</v>
      </c>
      <c r="F825" s="6" t="s">
        <v>4152</v>
      </c>
      <c r="G825" s="49" t="s">
        <v>5490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25" s="6" t="str" cm="1">
        <f t="array" ref="I825">_xlfn.TEXTJOIN(", ",TRUE,_xlfn.UNIQUE(_xlfn._xlws.FILTER(ARQUIVOS_RECEBIDOS!$F$2:$F$4998,ARQUIVOS_RECEBIDOS!$E$2:$E$4998=LD_01[[#This Row],[DOCUMENTO]])))</f>
        <v>R01, R02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6" spans="1:12" x14ac:dyDescent="0.3">
      <c r="A826" s="6" t="s">
        <v>3635</v>
      </c>
      <c r="B826" s="6" t="str">
        <f>VLOOKUP(LD_01[[#This Row],[DOCUMENTO]],_xlfn.SORTBY(ARQUIVOS_RECEBIDOS!$E$2:$F$4998,ARQUIVOS_RECEBIDOS!$F$2:$F$4998,-1),2,)</f>
        <v>R02</v>
      </c>
      <c r="C826" s="6" t="s">
        <v>4323</v>
      </c>
      <c r="D826" s="8" t="s">
        <v>4970</v>
      </c>
      <c r="E826" s="8" t="s">
        <v>4146</v>
      </c>
      <c r="F826" s="6" t="s">
        <v>4152</v>
      </c>
      <c r="G826" s="49" t="s">
        <v>5490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26" s="6" t="str" cm="1">
        <f t="array" ref="I826">_xlfn.TEXTJOIN(", ",TRUE,_xlfn.UNIQUE(_xlfn._xlws.FILTER(ARQUIVOS_RECEBIDOS!$F$2:$F$4998,ARQUIVOS_RECEBIDOS!$E$2:$E$4998=LD_01[[#This Row],[DOCUMENTO]])))</f>
        <v>R01, R02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7" spans="1:12" ht="28.8" x14ac:dyDescent="0.3">
      <c r="A827" s="6" t="s">
        <v>3636</v>
      </c>
      <c r="B827" s="6" t="str">
        <f>VLOOKUP(LD_01[[#This Row],[DOCUMENTO]],_xlfn.SORTBY(ARQUIVOS_RECEBIDOS!$E$2:$F$4998,ARQUIVOS_RECEBIDOS!$F$2:$F$4998,-1),2,)</f>
        <v>R02</v>
      </c>
      <c r="C827" s="6" t="s">
        <v>4323</v>
      </c>
      <c r="D827" s="8" t="s">
        <v>4085</v>
      </c>
      <c r="E827" s="8" t="s">
        <v>4146</v>
      </c>
      <c r="F827" s="6" t="s">
        <v>4152</v>
      </c>
      <c r="G827" s="49" t="s">
        <v>5490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27" s="6" t="str" cm="1">
        <f t="array" ref="I827">_xlfn.TEXTJOIN(", ",TRUE,_xlfn.UNIQUE(_xlfn._xlws.FILTER(ARQUIVOS_RECEBIDOS!$F$2:$F$4998,ARQUIVOS_RECEBIDOS!$E$2:$E$4998=LD_01[[#This Row],[DOCUMENTO]])))</f>
        <v>R00, R01, R02</v>
      </c>
      <c r="J827" s="13" cm="1">
        <f t="array" ref="J827">_xlfn.UNIQUE(_xlfn._xlws.FILTER(ARQUIVOS[DATA RECEBIMENTO],(ARQUIVOS[DOCUMENTO]=LD_01[[#This Row],[DOCUMENTO]])*(ARQUIVOS[REVISÃO]=LD_01[[#This Row],[REVISÃO]])))</f>
        <v>45946</v>
      </c>
      <c r="K8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8" spans="1:12" x14ac:dyDescent="0.3">
      <c r="A828" s="6" t="s">
        <v>3637</v>
      </c>
      <c r="B828" s="6" t="str">
        <f>VLOOKUP(LD_01[[#This Row],[DOCUMENTO]],_xlfn.SORTBY(ARQUIVOS_RECEBIDOS!$E$2:$F$4998,ARQUIVOS_RECEBIDOS!$F$2:$F$4998,-1),2,)</f>
        <v>R01</v>
      </c>
      <c r="C828" s="6" t="s">
        <v>4323</v>
      </c>
      <c r="D828" s="8" t="s">
        <v>4968</v>
      </c>
      <c r="E828" s="8" t="s">
        <v>4146</v>
      </c>
      <c r="F828" s="6" t="s">
        <v>4152</v>
      </c>
      <c r="G828" s="49" t="s">
        <v>5490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28" s="6" t="str" cm="1">
        <f t="array" ref="I828">_xlfn.TEXTJOIN(", ",TRUE,_xlfn.UNIQUE(_xlfn._xlws.FILTER(ARQUIVOS_RECEBIDOS!$F$2:$F$4998,ARQUIVOS_RECEBIDOS!$E$2:$E$4998=LD_01[[#This Row],[DOCUMENTO]])))</f>
        <v>R00, R01</v>
      </c>
      <c r="J828" s="13" cm="1">
        <f t="array" ref="J828">_xlfn.UNIQUE(_xlfn._xlws.FILTER(ARQUIVOS[DATA RECEBIMENTO],(ARQUIVOS[DOCUMENTO]=LD_01[[#This Row],[DOCUMENTO]])*(ARQUIVOS[REVISÃO]=LD_01[[#This Row],[REVISÃO]])))</f>
        <v>45946</v>
      </c>
      <c r="K8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01\MSV-163MS-634-RET\10.DR</v>
      </c>
      <c r="L8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ATERPA\0.TABLET\A373_Projetos_Ano01\MSV-163MS-634-RET\10.DR</v>
      </c>
    </row>
    <row r="829" spans="1:12" x14ac:dyDescent="0.3">
      <c r="A829" s="6" t="s">
        <v>3668</v>
      </c>
      <c r="B829" s="6" t="str">
        <f>VLOOKUP(LD_01[[#This Row],[DOCUMENTO]],_xlfn.SORTBY(ARQUIVOS_RECEBIDOS!$E$2:$F$4998,ARQUIVOS_RECEBIDOS!$F$2:$F$4998,-1),2,)</f>
        <v>R02</v>
      </c>
      <c r="C829" s="6" t="s">
        <v>4323</v>
      </c>
      <c r="D829" s="8" t="s">
        <v>4091</v>
      </c>
      <c r="E829" s="8" t="s">
        <v>4148</v>
      </c>
      <c r="F829" s="6" t="s">
        <v>4157</v>
      </c>
      <c r="G829" s="49" t="s">
        <v>5490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29" s="6" t="str" cm="1">
        <f t="array" ref="I829">_xlfn.TEXTJOIN(", ",TRUE,_xlfn.UNIQUE(_xlfn._xlws.FILTER(ARQUIVOS_RECEBIDOS!$F$2:$F$4998,ARQUIVOS_RECEBIDOS!$E$2:$E$4998=LD_01[[#This Row],[DOCUMENTO]])))</f>
        <v>R01, R02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0" spans="1:12" x14ac:dyDescent="0.3">
      <c r="A830" s="6" t="s">
        <v>3669</v>
      </c>
      <c r="B830" s="6" t="str">
        <f>VLOOKUP(LD_01[[#This Row],[DOCUMENTO]],_xlfn.SORTBY(ARQUIVOS_RECEBIDOS!$E$2:$F$4998,ARQUIVOS_RECEBIDOS!$F$2:$F$4998,-1),2,)</f>
        <v>R02</v>
      </c>
      <c r="C830" s="6" t="s">
        <v>4323</v>
      </c>
      <c r="D830" s="8" t="s">
        <v>4091</v>
      </c>
      <c r="E830" s="8" t="s">
        <v>4148</v>
      </c>
      <c r="F830" s="6" t="s">
        <v>4157</v>
      </c>
      <c r="G830" s="49" t="s">
        <v>5490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30" s="6" t="str" cm="1">
        <f t="array" ref="I830">_xlfn.TEXTJOIN(", ",TRUE,_xlfn.UNIQUE(_xlfn._xlws.FILTER(ARQUIVOS_RECEBIDOS!$F$2:$F$4998,ARQUIVOS_RECEBIDOS!$E$2:$E$4998=LD_01[[#This Row],[DOCUMENTO]])))</f>
        <v>R01, R02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1" spans="1:12" x14ac:dyDescent="0.3">
      <c r="A831" s="6" t="s">
        <v>3670</v>
      </c>
      <c r="B831" s="6" t="str">
        <f>VLOOKUP(LD_01[[#This Row],[DOCUMENTO]],_xlfn.SORTBY(ARQUIVOS_RECEBIDOS!$E$2:$F$4998,ARQUIVOS_RECEBIDOS!$F$2:$F$4998,-1),2,)</f>
        <v>R02</v>
      </c>
      <c r="C831" s="6" t="s">
        <v>4323</v>
      </c>
      <c r="D831" s="8" t="s">
        <v>4091</v>
      </c>
      <c r="E831" s="8" t="s">
        <v>4148</v>
      </c>
      <c r="F831" s="6" t="s">
        <v>4157</v>
      </c>
      <c r="G831" s="49" t="s">
        <v>5490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31" s="6" t="str" cm="1">
        <f t="array" ref="I831">_xlfn.TEXTJOIN(", ",TRUE,_xlfn.UNIQUE(_xlfn._xlws.FILTER(ARQUIVOS_RECEBIDOS!$F$2:$F$4998,ARQUIVOS_RECEBIDOS!$E$2:$E$4998=LD_01[[#This Row],[DOCUMENTO]])))</f>
        <v>R01, R02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2" spans="1:12" x14ac:dyDescent="0.3">
      <c r="A832" s="6" t="s">
        <v>3671</v>
      </c>
      <c r="B832" s="6" t="str">
        <f>VLOOKUP(LD_01[[#This Row],[DOCUMENTO]],_xlfn.SORTBY(ARQUIVOS_RECEBIDOS!$E$2:$F$4998,ARQUIVOS_RECEBIDOS!$F$2:$F$4998,-1),2,)</f>
        <v>R02</v>
      </c>
      <c r="C832" s="6" t="s">
        <v>4323</v>
      </c>
      <c r="D832" s="8" t="s">
        <v>4091</v>
      </c>
      <c r="E832" s="8" t="s">
        <v>4148</v>
      </c>
      <c r="F832" s="6" t="s">
        <v>4157</v>
      </c>
      <c r="G832" s="49" t="s">
        <v>5490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32" s="6" t="str" cm="1">
        <f t="array" ref="I832">_xlfn.TEXTJOIN(", ",TRUE,_xlfn.UNIQUE(_xlfn._xlws.FILTER(ARQUIVOS_RECEBIDOS!$F$2:$F$4998,ARQUIVOS_RECEBIDOS!$E$2:$E$4998=LD_01[[#This Row],[DOCUMENTO]])))</f>
        <v>R01, R02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3" spans="1:12" x14ac:dyDescent="0.3">
      <c r="A833" s="6" t="s">
        <v>3672</v>
      </c>
      <c r="B833" s="6" t="str">
        <f>VLOOKUP(LD_01[[#This Row],[DOCUMENTO]],_xlfn.SORTBY(ARQUIVOS_RECEBIDOS!$E$2:$F$4998,ARQUIVOS_RECEBIDOS!$F$2:$F$4998,-1),2,)</f>
        <v>R02</v>
      </c>
      <c r="C833" s="6" t="s">
        <v>4323</v>
      </c>
      <c r="D833" s="8" t="s">
        <v>4091</v>
      </c>
      <c r="E833" s="8" t="s">
        <v>4148</v>
      </c>
      <c r="F833" s="6" t="s">
        <v>4157</v>
      </c>
      <c r="G833" s="49" t="s">
        <v>5490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33" s="6" t="str" cm="1">
        <f t="array" ref="I833">_xlfn.TEXTJOIN(", ",TRUE,_xlfn.UNIQUE(_xlfn._xlws.FILTER(ARQUIVOS_RECEBIDOS!$F$2:$F$4998,ARQUIVOS_RECEBIDOS!$E$2:$E$4998=LD_01[[#This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4" spans="1:12" x14ac:dyDescent="0.3">
      <c r="A834" s="6" t="s">
        <v>3673</v>
      </c>
      <c r="B834" s="6" t="str">
        <f>VLOOKUP(LD_01[[#This Row],[DOCUMENTO]],_xlfn.SORTBY(ARQUIVOS_RECEBIDOS!$E$2:$F$4998,ARQUIVOS_RECEBIDOS!$F$2:$F$4998,-1),2,)</f>
        <v>R02</v>
      </c>
      <c r="C834" s="6" t="s">
        <v>4323</v>
      </c>
      <c r="D834" s="8" t="s">
        <v>4091</v>
      </c>
      <c r="E834" s="8" t="s">
        <v>4148</v>
      </c>
      <c r="F834" s="6" t="s">
        <v>4157</v>
      </c>
      <c r="G834" s="49" t="s">
        <v>5490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34" s="6" t="str" cm="1">
        <f t="array" ref="I834">_xlfn.TEXTJOIN(", ",TRUE,_xlfn.UNIQUE(_xlfn._xlws.FILTER(ARQUIVOS_RECEBIDOS!$F$2:$F$4998,ARQUIVOS_RECEBIDOS!$E$2:$E$4998=LD_01[[#This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5" spans="1:12" x14ac:dyDescent="0.3">
      <c r="A835" s="6" t="s">
        <v>3674</v>
      </c>
      <c r="B835" s="6" t="str">
        <f>VLOOKUP(LD_01[[#This Row],[DOCUMENTO]],_xlfn.SORTBY(ARQUIVOS_RECEBIDOS!$E$2:$F$4998,ARQUIVOS_RECEBIDOS!$F$2:$F$4998,-1),2,)</f>
        <v>R01</v>
      </c>
      <c r="C835" s="6" t="s">
        <v>4323</v>
      </c>
      <c r="D835" s="8" t="s">
        <v>4093</v>
      </c>
      <c r="E835" s="8" t="s">
        <v>4148</v>
      </c>
      <c r="F835" s="6" t="s">
        <v>4157</v>
      </c>
      <c r="G835" s="49" t="s">
        <v>5490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35" s="6" t="str" cm="1">
        <f t="array" ref="I835">_xlfn.TEXTJOIN(", ",TRUE,_xlfn.UNIQUE(_xlfn._xlws.FILTER(ARQUIVOS_RECEBIDOS!$F$2:$F$4998,ARQUIVOS_RECEBIDOS!$E$2:$E$4998=LD_01[[#This Row],[DOCUMENTO]])))</f>
        <v>R01</v>
      </c>
      <c r="J835" s="13" cm="1">
        <f t="array" ref="J835">_xlfn.UNIQUE(_xlfn._xlws.FILTER(ARQUIVOS[DATA RECEBIMENTO],(ARQUIVOS[DOCUMENTO]=LD_01[[#This Row],[DOCUMENTO]])*(ARQUIVOS[REVISÃO]=LD_01[[#This Row],[REVISÃO]])))</f>
        <v>45838</v>
      </c>
      <c r="K8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6" spans="1:12" x14ac:dyDescent="0.3">
      <c r="A836" s="6" t="s">
        <v>3675</v>
      </c>
      <c r="B836" s="6" t="str">
        <f>VLOOKUP(LD_01[[#This Row],[DOCUMENTO]],_xlfn.SORTBY(ARQUIVOS_RECEBIDOS!$E$2:$F$4998,ARQUIVOS_RECEBIDOS!$F$2:$F$4998,-1),2,)</f>
        <v>R01</v>
      </c>
      <c r="C836" s="6" t="s">
        <v>4323</v>
      </c>
      <c r="D836" s="8" t="s">
        <v>5006</v>
      </c>
      <c r="E836" s="8" t="s">
        <v>4148</v>
      </c>
      <c r="F836" s="6" t="s">
        <v>4157</v>
      </c>
      <c r="G836" s="49" t="s">
        <v>5490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36" s="6" t="str" cm="1">
        <f t="array" ref="I836">_xlfn.TEXTJOIN(", ",TRUE,_xlfn.UNIQUE(_xlfn._xlws.FILTER(ARQUIVOS_RECEBIDOS!$F$2:$F$4998,ARQUIVOS_RECEBIDOS!$E$2:$E$4998=LD_01[[#This Row],[DOCUMENTO]])))</f>
        <v>R01</v>
      </c>
      <c r="J836" s="13" cm="1">
        <f t="array" ref="J836">_xlfn.UNIQUE(_xlfn._xlws.FILTER(ARQUIVOS[DATA RECEBIMENTO],(ARQUIVOS[DOCUMENTO]=LD_01[[#This Row],[DOCUMENTO]])*(ARQUIVOS[REVISÃO]=LD_01[[#This Row],[REVISÃO]])))</f>
        <v>45838</v>
      </c>
      <c r="K8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7" spans="1:12" x14ac:dyDescent="0.3">
      <c r="A837" s="6" t="s">
        <v>3676</v>
      </c>
      <c r="B837" s="6" t="str">
        <f>VLOOKUP(LD_01[[#This Row],[DOCUMENTO]],_xlfn.SORTBY(ARQUIVOS_RECEBIDOS!$E$2:$F$4998,ARQUIVOS_RECEBIDOS!$F$2:$F$4998,-1),2,)</f>
        <v>R00</v>
      </c>
      <c r="C837" s="6" t="s">
        <v>4323</v>
      </c>
      <c r="D837" s="8" t="s">
        <v>5007</v>
      </c>
      <c r="E837" s="8" t="s">
        <v>4148</v>
      </c>
      <c r="F837" s="6" t="s">
        <v>4157</v>
      </c>
      <c r="G837" s="49" t="s">
        <v>5490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37" s="6" t="str" cm="1">
        <f t="array" ref="I837">_xlfn.TEXTJOIN(", ",TRUE,_xlfn.UNIQUE(_xlfn._xlws.FILTER(ARQUIVOS_RECEBIDOS!$F$2:$F$4998,ARQUIVOS_RECEBIDOS!$E$2:$E$4998=LD_01[[#This Row],[DOCUMENTO]])))</f>
        <v>R00</v>
      </c>
      <c r="J837" s="13" cm="1">
        <f t="array" ref="J837">_xlfn.UNIQUE(_xlfn._xlws.FILTER(ARQUIVOS[DATA RECEBIMENTO],(ARQUIVOS[DOCUMENTO]=LD_01[[#This Row],[DOCUMENTO]])*(ARQUIVOS[REVISÃO]=LD_01[[#This Row],[REVISÃO]])))</f>
        <v>45838</v>
      </c>
      <c r="K8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8" spans="1:12" x14ac:dyDescent="0.3">
      <c r="A838" s="6" t="s">
        <v>3677</v>
      </c>
      <c r="B838" s="6" t="str">
        <f>VLOOKUP(LD_01[[#This Row],[DOCUMENTO]],_xlfn.SORTBY(ARQUIVOS_RECEBIDOS!$E$2:$F$4998,ARQUIVOS_RECEBIDOS!$F$2:$F$4998,-1),2,)</f>
        <v>R01</v>
      </c>
      <c r="C838" s="6" t="s">
        <v>4323</v>
      </c>
      <c r="D838" s="8" t="s">
        <v>5008</v>
      </c>
      <c r="E838" s="8" t="s">
        <v>4148</v>
      </c>
      <c r="F838" s="6" t="s">
        <v>4157</v>
      </c>
      <c r="G838" s="49" t="s">
        <v>5490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38" s="6" t="str" cm="1">
        <f t="array" ref="I838">_xlfn.TEXTJOIN(", ",TRUE,_xlfn.UNIQUE(_xlfn._xlws.FILTER(ARQUIVOS_RECEBIDOS!$F$2:$F$4998,ARQUIVOS_RECEBIDOS!$E$2:$E$4998=LD_01[[#This Row],[DOCUMENTO]])))</f>
        <v>R01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01\MSV-163MS-634-RET\12.DV</v>
      </c>
      <c r="L8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ATERPA\0.TABLET\A373_Projetos_Ano01\MSV-163MS-634-RET\12.DV</v>
      </c>
    </row>
    <row r="839" spans="1:12" ht="43.2" x14ac:dyDescent="0.3">
      <c r="A839" s="6" t="s">
        <v>3658</v>
      </c>
      <c r="B839" s="6" t="str">
        <f>VLOOKUP(LD_01[[#This Row],[DOCUMENTO]],_xlfn.SORTBY(ARQUIVOS_RECEBIDOS!$E$2:$F$4998,ARQUIVOS_RECEBIDOS!$F$2:$F$4998,-1),2,)</f>
        <v>R03</v>
      </c>
      <c r="C839" s="6" t="s">
        <v>4323</v>
      </c>
      <c r="D839" s="8" t="s">
        <v>5009</v>
      </c>
      <c r="E839" s="8" t="s">
        <v>4342</v>
      </c>
      <c r="F839" s="6" t="s">
        <v>4162</v>
      </c>
      <c r="G839" s="49" t="s">
        <v>5490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39" s="6" t="str" cm="1">
        <f t="array" ref="I839">_xlfn.TEXTJOIN(", ",TRUE,_xlfn.UNIQUE(_xlfn._xlws.FILTER(ARQUIVOS_RECEBIDOS!$F$2:$F$4998,ARQUIVOS_RECEBIDOS!$E$2:$E$4998=LD_01[[#This Row],[DOCUMENTO]])))</f>
        <v>R01, R02, R03</v>
      </c>
      <c r="J839" s="13" cm="1">
        <f t="array" ref="J839">_xlfn.UNIQUE(_xlfn._xlws.FILTER(ARQUIVOS[DATA RECEBIMENTO],(ARQUIVOS[DOCUMENTO]=LD_01[[#This Row],[DOCUMENTO]])*(ARQUIVOS[REVISÃO]=LD_01[[#This Row],[REVISÃO]])))</f>
        <v>45931</v>
      </c>
      <c r="K8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01\MSV-163MS-634-RET\14.EL</v>
      </c>
      <c r="L8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ATERPA\0.TABLET\A373_Projetos_Ano01\MSV-163MS-634-RET\14.EL</v>
      </c>
    </row>
    <row r="840" spans="1:12" ht="43.2" x14ac:dyDescent="0.3">
      <c r="A840" s="6" t="s">
        <v>3659</v>
      </c>
      <c r="B840" s="6" t="str">
        <f>VLOOKUP(LD_01[[#This Row],[DOCUMENTO]],_xlfn.SORTBY(ARQUIVOS_RECEBIDOS!$E$2:$F$4998,ARQUIVOS_RECEBIDOS!$F$2:$F$4998,-1),2,)</f>
        <v>R03</v>
      </c>
      <c r="C840" s="6" t="s">
        <v>4323</v>
      </c>
      <c r="D840" s="8" t="s">
        <v>5010</v>
      </c>
      <c r="E840" s="8" t="s">
        <v>4342</v>
      </c>
      <c r="F840" s="6" t="s">
        <v>4162</v>
      </c>
      <c r="G840" s="49" t="s">
        <v>5490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40" s="6" t="str" cm="1">
        <f t="array" ref="I840">_xlfn.TEXTJOIN(", ",TRUE,_xlfn.UNIQUE(_xlfn._xlws.FILTER(ARQUIVOS_RECEBIDOS!$F$2:$F$4998,ARQUIVOS_RECEBIDOS!$E$2:$E$4998=LD_01[[#This Row],[DOCUMENTO]])))</f>
        <v>R01, R02, R03</v>
      </c>
      <c r="J840" s="13" cm="1">
        <f t="array" ref="J840">_xlfn.UNIQUE(_xlfn._xlws.FILTER(ARQUIVOS[DATA RECEBIMENTO],(ARQUIVOS[DOCUMENTO]=LD_01[[#This Row],[DOCUMENTO]])*(ARQUIVOS[REVISÃO]=LD_01[[#This Row],[REVISÃO]])))</f>
        <v>45931</v>
      </c>
      <c r="K8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01\MSV-163MS-634-RET\14.EL</v>
      </c>
      <c r="L8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ATERPA\0.TABLET\A373_Projetos_Ano01\MSV-163MS-634-RET\14.EL</v>
      </c>
    </row>
    <row r="841" spans="1:12" ht="43.2" x14ac:dyDescent="0.3">
      <c r="A841" s="6" t="s">
        <v>3660</v>
      </c>
      <c r="B841" s="6" t="str">
        <f>VLOOKUP(LD_01[[#This Row],[DOCUMENTO]],_xlfn.SORTBY(ARQUIVOS_RECEBIDOS!$E$2:$F$4998,ARQUIVOS_RECEBIDOS!$F$2:$F$4998,-1),2,)</f>
        <v>R02</v>
      </c>
      <c r="C841" s="6" t="s">
        <v>4323</v>
      </c>
      <c r="D841" s="8" t="s">
        <v>5011</v>
      </c>
      <c r="E841" s="8" t="s">
        <v>4342</v>
      </c>
      <c r="F841" s="6" t="s">
        <v>4162</v>
      </c>
      <c r="G841" s="49" t="s">
        <v>5490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41" s="6" t="str" cm="1">
        <f t="array" ref="I841">_xlfn.TEXTJOIN(", ",TRUE,_xlfn.UNIQUE(_xlfn._xlws.FILTER(ARQUIVOS_RECEBIDOS!$F$2:$F$4998,ARQUIVOS_RECEBIDOS!$E$2:$E$4998=LD_01[[#This Row],[DOCUMENTO]])))</f>
        <v>R01, R02</v>
      </c>
      <c r="J841" s="13" cm="1">
        <f t="array" ref="J841">_xlfn.UNIQUE(_xlfn._xlws.FILTER(ARQUIVOS[DATA RECEBIMENTO],(ARQUIVOS[DOCUMENTO]=LD_01[[#This Row],[DOCUMENTO]])*(ARQUIVOS[REVISÃO]=LD_01[[#This Row],[REVISÃO]])))</f>
        <v>45931</v>
      </c>
      <c r="K8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01\MSV-163MS-634-RET\14.EL</v>
      </c>
      <c r="L8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ATERPA\0.TABLET\A373_Projetos_Ano01\MSV-163MS-634-RET\14.EL</v>
      </c>
    </row>
    <row r="842" spans="1:12" x14ac:dyDescent="0.3">
      <c r="A842" s="6" t="s">
        <v>3606</v>
      </c>
      <c r="B842" s="6" t="str">
        <f>VLOOKUP(LD_01[[#This Row],[DOCUMENTO]],_xlfn.SORTBY(ARQUIVOS_RECEBIDOS!$E$2:$F$4998,ARQUIVOS_RECEBIDOS!$F$2:$F$4998,-1),2,)</f>
        <v>R03</v>
      </c>
      <c r="C842" s="6" t="s">
        <v>4323</v>
      </c>
      <c r="D842" s="8" t="s">
        <v>4971</v>
      </c>
      <c r="E842" s="8" t="s">
        <v>4145</v>
      </c>
      <c r="F842" s="6" t="s">
        <v>4150</v>
      </c>
      <c r="G842" s="49" t="s">
        <v>5490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42" s="6" t="str" cm="1">
        <f t="array" ref="I842">_xlfn.TEXTJOIN(", ",TRUE,_xlfn.UNIQUE(_xlfn._xlws.FILTER(ARQUIVOS_RECEBIDOS!$F$2:$F$4998,ARQUIVOS_RECEBIDOS!$E$2:$E$4998=LD_01[[#This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3" spans="1:12" x14ac:dyDescent="0.3">
      <c r="A843" s="6" t="s">
        <v>3607</v>
      </c>
      <c r="B843" s="6" t="str">
        <f>VLOOKUP(LD_01[[#This Row],[DOCUMENTO]],_xlfn.SORTBY(ARQUIVOS_RECEBIDOS!$E$2:$F$4998,ARQUIVOS_RECEBIDOS!$F$2:$F$4998,-1),2,)</f>
        <v>R04</v>
      </c>
      <c r="C843" s="6" t="s">
        <v>4323</v>
      </c>
      <c r="D843" s="8" t="s">
        <v>4972</v>
      </c>
      <c r="E843" s="8" t="s">
        <v>4145</v>
      </c>
      <c r="F843" s="6" t="s">
        <v>4150</v>
      </c>
      <c r="G843" s="49" t="s">
        <v>5490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43" s="6" t="str" cm="1">
        <f t="array" ref="I843">_xlfn.TEXTJOIN(", ",TRUE,_xlfn.UNIQUE(_xlfn._xlws.FILTER(ARQUIVOS_RECEBIDOS!$F$2:$F$4998,ARQUIVOS_RECEBIDOS!$E$2:$E$4998=LD_01[[#This Row],[DOCUMENTO]])))</f>
        <v>R02, R04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4" spans="1:12" x14ac:dyDescent="0.3">
      <c r="A844" s="6" t="s">
        <v>3608</v>
      </c>
      <c r="B844" s="6" t="str">
        <f>VLOOKUP(LD_01[[#This Row],[DOCUMENTO]],_xlfn.SORTBY(ARQUIVOS_RECEBIDOS!$E$2:$F$4998,ARQUIVOS_RECEBIDOS!$F$2:$F$4998,-1),2,)</f>
        <v>R04</v>
      </c>
      <c r="C844" s="6" t="s">
        <v>4323</v>
      </c>
      <c r="D844" s="8" t="s">
        <v>4973</v>
      </c>
      <c r="E844" s="8" t="s">
        <v>4145</v>
      </c>
      <c r="F844" s="6" t="s">
        <v>4150</v>
      </c>
      <c r="G844" s="49" t="s">
        <v>5490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44" s="6" t="str" cm="1">
        <f t="array" ref="I844">_xlfn.TEXTJOIN(", ",TRUE,_xlfn.UNIQUE(_xlfn._xlws.FILTER(ARQUIVOS_RECEBIDOS!$F$2:$F$4998,ARQUIVOS_RECEBIDOS!$E$2:$E$4998=LD_01[[#This Row],[DOCUMENTO]])))</f>
        <v>R02, R04</v>
      </c>
      <c r="J844" s="13" cm="1">
        <f t="array" ref="J844">_xlfn.UNIQUE(_xlfn._xlws.FILTER(ARQUIVOS[DATA RECEBIMENTO],(ARQUIVOS[DOCUMENTO]=LD_01[[#This Row],[DOCUMENTO]])*(ARQUIVOS[REVISÃO]=LD_01[[#This Row],[REVISÃO]])))</f>
        <v>45859</v>
      </c>
      <c r="K8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5" spans="1:12" x14ac:dyDescent="0.3">
      <c r="A845" s="6" t="s">
        <v>3609</v>
      </c>
      <c r="B845" s="6" t="str">
        <f>VLOOKUP(LD_01[[#This Row],[DOCUMENTO]],_xlfn.SORTBY(ARQUIVOS_RECEBIDOS!$E$2:$F$4998,ARQUIVOS_RECEBIDOS!$F$2:$F$4998,-1),2,)</f>
        <v>R03</v>
      </c>
      <c r="C845" s="6" t="s">
        <v>4323</v>
      </c>
      <c r="D845" s="8" t="s">
        <v>4973</v>
      </c>
      <c r="E845" s="8" t="s">
        <v>4145</v>
      </c>
      <c r="F845" s="6" t="s">
        <v>4150</v>
      </c>
      <c r="G845" s="49" t="s">
        <v>5490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45" s="6" t="str" cm="1">
        <f t="array" ref="I845">_xlfn.TEXTJOIN(", ",TRUE,_xlfn.UNIQUE(_xlfn._xlws.FILTER(ARQUIVOS_RECEBIDOS!$F$2:$F$4998,ARQUIVOS_RECEBIDOS!$E$2:$E$4998=LD_01[[#This Row],[DOCUMENTO]])))</f>
        <v>R02, R03</v>
      </c>
      <c r="J845" s="13" cm="1">
        <f t="array" ref="J845">_xlfn.UNIQUE(_xlfn._xlws.FILTER(ARQUIVOS[DATA RECEBIMENTO],(ARQUIVOS[DOCUMENTO]=LD_01[[#This Row],[DOCUMENTO]])*(ARQUIVOS[REVISÃO]=LD_01[[#This Row],[REVISÃO]])))</f>
        <v>45859</v>
      </c>
      <c r="K8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6" spans="1:12" x14ac:dyDescent="0.3">
      <c r="A846" s="6" t="s">
        <v>3610</v>
      </c>
      <c r="B846" s="6" t="str">
        <f>VLOOKUP(LD_01[[#This Row],[DOCUMENTO]],_xlfn.SORTBY(ARQUIVOS_RECEBIDOS!$E$2:$F$4998,ARQUIVOS_RECEBIDOS!$F$2:$F$4998,-1),2,)</f>
        <v>R03</v>
      </c>
      <c r="C846" s="6" t="s">
        <v>4323</v>
      </c>
      <c r="D846" s="8" t="s">
        <v>4973</v>
      </c>
      <c r="E846" s="8" t="s">
        <v>4145</v>
      </c>
      <c r="F846" s="6" t="s">
        <v>4150</v>
      </c>
      <c r="G846" s="49" t="s">
        <v>5490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46" s="6" t="str" cm="1">
        <f t="array" ref="I846">_xlfn.TEXTJOIN(", ",TRUE,_xlfn.UNIQUE(_xlfn._xlws.FILTER(ARQUIVOS_RECEBIDOS!$F$2:$F$4998,ARQUIVOS_RECEBIDOS!$E$2:$E$4998=LD_01[[#This Row],[DOCUMENTO]])))</f>
        <v>R02, R03</v>
      </c>
      <c r="J846" s="13" cm="1">
        <f t="array" ref="J846">_xlfn.UNIQUE(_xlfn._xlws.FILTER(ARQUIVOS[DATA RECEBIMENTO],(ARQUIVOS[DOCUMENTO]=LD_01[[#This Row],[DOCUMENTO]])*(ARQUIVOS[REVISÃO]=LD_01[[#This Row],[REVISÃO]])))</f>
        <v>45859</v>
      </c>
      <c r="K8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7" spans="1:12" x14ac:dyDescent="0.3">
      <c r="A847" s="6" t="s">
        <v>3611</v>
      </c>
      <c r="B847" s="6" t="str">
        <f>VLOOKUP(LD_01[[#This Row],[DOCUMENTO]],_xlfn.SORTBY(ARQUIVOS_RECEBIDOS!$E$2:$F$4998,ARQUIVOS_RECEBIDOS!$F$2:$F$4998,-1),2,)</f>
        <v>R03</v>
      </c>
      <c r="C847" s="6" t="s">
        <v>4323</v>
      </c>
      <c r="D847" s="8" t="s">
        <v>4974</v>
      </c>
      <c r="E847" s="8" t="s">
        <v>4145</v>
      </c>
      <c r="F847" s="6" t="s">
        <v>4150</v>
      </c>
      <c r="G847" s="49" t="s">
        <v>5490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47" s="6" t="str" cm="1">
        <f t="array" ref="I847">_xlfn.TEXTJOIN(", ",TRUE,_xlfn.UNIQUE(_xlfn._xlws.FILTER(ARQUIVOS_RECEBIDOS!$F$2:$F$4998,ARQUIVOS_RECEBIDOS!$E$2:$E$4998=LD_01[[#This Row],[DOCUMENTO]])))</f>
        <v>R02, R03</v>
      </c>
      <c r="J847" s="13" cm="1">
        <f t="array" ref="J847">_xlfn.UNIQUE(_xlfn._xlws.FILTER(ARQUIVOS[DATA RECEBIMENTO],(ARQUIVOS[DOCUMENTO]=LD_01[[#This Row],[DOCUMENTO]])*(ARQUIVOS[REVISÃO]=LD_01[[#This Row],[REVISÃO]])))</f>
        <v>45859</v>
      </c>
      <c r="K8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8" spans="1:12" ht="28.8" x14ac:dyDescent="0.3">
      <c r="A848" s="6" t="s">
        <v>3612</v>
      </c>
      <c r="B848" s="6" t="str">
        <f>VLOOKUP(LD_01[[#This Row],[DOCUMENTO]],_xlfn.SORTBY(ARQUIVOS_RECEBIDOS!$E$2:$F$4998,ARQUIVOS_RECEBIDOS!$F$2:$F$4998,-1),2,)</f>
        <v>R03</v>
      </c>
      <c r="C848" s="6" t="s">
        <v>4323</v>
      </c>
      <c r="D848" s="8" t="s">
        <v>4975</v>
      </c>
      <c r="E848" s="8" t="s">
        <v>4145</v>
      </c>
      <c r="F848" s="6" t="s">
        <v>4150</v>
      </c>
      <c r="G848" s="49" t="s">
        <v>5490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48" s="6" t="str" cm="1">
        <f t="array" ref="I848">_xlfn.TEXTJOIN(", ",TRUE,_xlfn.UNIQUE(_xlfn._xlws.FILTER(ARQUIVOS_RECEBIDOS!$F$2:$F$4998,ARQUIVOS_RECEBIDOS!$E$2:$E$4998=LD_01[[#This Row],[DOCUMENTO]])))</f>
        <v>R02, R03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49" spans="1:12" x14ac:dyDescent="0.3">
      <c r="A849" s="6" t="s">
        <v>3613</v>
      </c>
      <c r="B849" s="6" t="str">
        <f>VLOOKUP(LD_01[[#This Row],[DOCUMENTO]],_xlfn.SORTBY(ARQUIVOS_RECEBIDOS!$E$2:$F$4998,ARQUIVOS_RECEBIDOS!$F$2:$F$4998,-1),2,)</f>
        <v>R01</v>
      </c>
      <c r="C849" s="6" t="s">
        <v>4323</v>
      </c>
      <c r="D849" s="8" t="s">
        <v>4971</v>
      </c>
      <c r="E849" s="8" t="s">
        <v>4145</v>
      </c>
      <c r="F849" s="6" t="s">
        <v>4150</v>
      </c>
      <c r="G849" s="49" t="s">
        <v>5490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49" s="6" t="str" cm="1">
        <f t="array" ref="I849">_xlfn.TEXTJOIN(", ",TRUE,_xlfn.UNIQUE(_xlfn._xlws.FILTER(ARQUIVOS_RECEBIDOS!$F$2:$F$4998,ARQUIVOS_RECEBIDOS!$E$2:$E$4998=LD_01[[#This Row],[DOCUMENTO]])))</f>
        <v>R00, R01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01\MSV-163MS-634-RET\18.GE</v>
      </c>
      <c r="L8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ATERPA\0.TABLET\A373_Projetos_Ano01\MSV-163MS-634-RET\18.GE</v>
      </c>
    </row>
    <row r="850" spans="1:12" ht="28.8" x14ac:dyDescent="0.3">
      <c r="A850" s="6" t="s">
        <v>3661</v>
      </c>
      <c r="B850" s="6" t="str">
        <f>VLOOKUP(LD_01[[#This Row],[DOCUMENTO]],_xlfn.SORTBY(ARQUIVOS_RECEBIDOS!$E$2:$F$4998,ARQUIVOS_RECEBIDOS!$F$2:$F$4998,-1),2,)</f>
        <v>R01</v>
      </c>
      <c r="C850" s="6" t="s">
        <v>4323</v>
      </c>
      <c r="D850" s="8" t="s">
        <v>4968</v>
      </c>
      <c r="E850" s="8" t="s">
        <v>4336</v>
      </c>
      <c r="F850" s="6" t="s">
        <v>4155</v>
      </c>
      <c r="G850" s="49" t="s">
        <v>5490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50" s="6" t="str" cm="1">
        <f t="array" ref="I850">_xlfn.TEXTJOIN(", ",TRUE,_xlfn.UNIQUE(_xlfn._xlws.FILTER(ARQUIVOS_RECEBIDOS!$F$2:$F$4998,ARQUIVOS_RECEBIDOS!$E$2:$E$4998=LD_01[[#This Row],[DOCUMENTO]])))</f>
        <v>R01</v>
      </c>
      <c r="J850" s="13" cm="1">
        <f t="array" ref="J850">_xlfn.UNIQUE(_xlfn._xlws.FILTER(ARQUIVOS[DATA RECEBIMENTO],(ARQUIVOS[DOCUMENTO]=LD_01[[#This Row],[DOCUMENTO]])*(ARQUIVOS[REVISÃO]=LD_01[[#This Row],[REVISÃO]])))</f>
        <v>45838</v>
      </c>
      <c r="K8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01\MSV-163MS-634-RET\19.GG</v>
      </c>
      <c r="L8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ATERPA\0.TABLET\A373_Projetos_Ano01\MSV-163MS-634-RET\19.GG</v>
      </c>
    </row>
    <row r="851" spans="1:12" ht="28.8" x14ac:dyDescent="0.3">
      <c r="A851" s="6" t="s">
        <v>3662</v>
      </c>
      <c r="B851" s="6" t="str">
        <f>VLOOKUP(LD_01[[#This Row],[DOCUMENTO]],_xlfn.SORTBY(ARQUIVOS_RECEBIDOS!$E$2:$F$4998,ARQUIVOS_RECEBIDOS!$F$2:$F$4998,-1),2,)</f>
        <v>R01</v>
      </c>
      <c r="C851" s="6" t="s">
        <v>4323</v>
      </c>
      <c r="D851" s="8" t="s">
        <v>4968</v>
      </c>
      <c r="E851" s="8" t="s">
        <v>4336</v>
      </c>
      <c r="F851" s="6" t="s">
        <v>4155</v>
      </c>
      <c r="G851" s="49" t="s">
        <v>5490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51" s="6" t="str" cm="1">
        <f t="array" ref="I851">_xlfn.TEXTJOIN(", ",TRUE,_xlfn.UNIQUE(_xlfn._xlws.FILTER(ARQUIVOS_RECEBIDOS!$F$2:$F$4998,ARQUIVOS_RECEBIDOS!$E$2:$E$4998=LD_01[[#This Row],[DOCUMENTO]])))</f>
        <v>R01</v>
      </c>
      <c r="J851" s="13" cm="1">
        <f t="array" ref="J851">_xlfn.UNIQUE(_xlfn._xlws.FILTER(ARQUIVOS[DATA RECEBIMENTO],(ARQUIVOS[DOCUMENTO]=LD_01[[#This Row],[DOCUMENTO]])*(ARQUIVOS[REVISÃO]=LD_01[[#This Row],[REVISÃO]])))</f>
        <v>45838</v>
      </c>
      <c r="K8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01\MSV-163MS-634-RET\19.GG</v>
      </c>
      <c r="L8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ATERPA\0.TABLET\A373_Projetos_Ano01\MSV-163MS-634-RET\19.GG</v>
      </c>
    </row>
    <row r="852" spans="1:12" ht="28.8" x14ac:dyDescent="0.3">
      <c r="A852" s="6" t="s">
        <v>3663</v>
      </c>
      <c r="B852" s="6" t="str">
        <f>VLOOKUP(LD_01[[#This Row],[DOCUMENTO]],_xlfn.SORTBY(ARQUIVOS_RECEBIDOS!$E$2:$F$4998,ARQUIVOS_RECEBIDOS!$F$2:$F$4998,-1),2,)</f>
        <v>R01</v>
      </c>
      <c r="C852" s="6" t="s">
        <v>4323</v>
      </c>
      <c r="D852" s="8" t="s">
        <v>4968</v>
      </c>
      <c r="E852" s="8" t="s">
        <v>4336</v>
      </c>
      <c r="F852" s="6" t="s">
        <v>4155</v>
      </c>
      <c r="G852" s="49" t="s">
        <v>5490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52" s="6" t="str" cm="1">
        <f t="array" ref="I852">_xlfn.TEXTJOIN(", ",TRUE,_xlfn.UNIQUE(_xlfn._xlws.FILTER(ARQUIVOS_RECEBIDOS!$F$2:$F$4998,ARQUIVOS_RECEBIDOS!$E$2:$E$4998=LD_01[[#This Row],[DOCUMENTO]])))</f>
        <v>R01</v>
      </c>
      <c r="J852" s="13" cm="1">
        <f t="array" ref="J852">_xlfn.UNIQUE(_xlfn._xlws.FILTER(ARQUIVOS[DATA RECEBIMENTO],(ARQUIVOS[DOCUMENTO]=LD_01[[#This Row],[DOCUMENTO]])*(ARQUIVOS[REVISÃO]=LD_01[[#This Row],[REVISÃO]])))</f>
        <v>45838</v>
      </c>
      <c r="K8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01\MSV-163MS-634-RET\19.GG</v>
      </c>
      <c r="L8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ATERPA\0.TABLET\A373_Projetos_Ano01\MSV-163MS-634-RET\19.GG</v>
      </c>
    </row>
    <row r="853" spans="1:12" ht="28.8" x14ac:dyDescent="0.3">
      <c r="A853" s="6" t="s">
        <v>3664</v>
      </c>
      <c r="B853" s="6" t="str">
        <f>VLOOKUP(LD_01[[#This Row],[DOCUMENTO]],_xlfn.SORTBY(ARQUIVOS_RECEBIDOS!$E$2:$F$4998,ARQUIVOS_RECEBIDOS!$F$2:$F$4998,-1),2,)</f>
        <v>R01</v>
      </c>
      <c r="C853" s="6" t="s">
        <v>4323</v>
      </c>
      <c r="D853" s="8" t="s">
        <v>5012</v>
      </c>
      <c r="E853" s="8" t="s">
        <v>4336</v>
      </c>
      <c r="F853" s="6" t="s">
        <v>4155</v>
      </c>
      <c r="G853" s="49" t="s">
        <v>5490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53" s="6" t="str" cm="1">
        <f t="array" ref="I853">_xlfn.TEXTJOIN(", ",TRUE,_xlfn.UNIQUE(_xlfn._xlws.FILTER(ARQUIVOS_RECEBIDOS!$F$2:$F$4998,ARQUIVOS_RECEBIDOS!$E$2:$E$4998=LD_01[[#This Row],[DOCUMENTO]])))</f>
        <v>R01</v>
      </c>
      <c r="J853" s="13" cm="1">
        <f t="array" ref="J853">_xlfn.UNIQUE(_xlfn._xlws.FILTER(ARQUIVOS[DATA RECEBIMENTO],(ARQUIVOS[DOCUMENTO]=LD_01[[#This Row],[DOCUMENTO]])*(ARQUIVOS[REVISÃO]=LD_01[[#This Row],[REVISÃO]])))</f>
        <v>45838</v>
      </c>
      <c r="K8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01\MSV-163MS-634-RET\19.GG</v>
      </c>
      <c r="L8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ATERPA\0.TABLET\A373_Projetos_Ano01\MSV-163MS-634-RET\19.GG</v>
      </c>
    </row>
    <row r="854" spans="1:12" ht="28.8" x14ac:dyDescent="0.3">
      <c r="A854" s="6" t="s">
        <v>3665</v>
      </c>
      <c r="B854" s="6" t="str">
        <f>VLOOKUP(LD_01[[#This Row],[DOCUMENTO]],_xlfn.SORTBY(ARQUIVOS_RECEBIDOS!$E$2:$F$4998,ARQUIVOS_RECEBIDOS!$F$2:$F$4998,-1),2,)</f>
        <v>R01</v>
      </c>
      <c r="C854" s="6" t="s">
        <v>4323</v>
      </c>
      <c r="D854" s="8" t="s">
        <v>5013</v>
      </c>
      <c r="E854" s="8" t="s">
        <v>4336</v>
      </c>
      <c r="F854" s="6" t="s">
        <v>4155</v>
      </c>
      <c r="G854" s="49" t="s">
        <v>5490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54" s="6" t="str" cm="1">
        <f t="array" ref="I854">_xlfn.TEXTJOIN(", ",TRUE,_xlfn.UNIQUE(_xlfn._xlws.FILTER(ARQUIVOS_RECEBIDOS!$F$2:$F$4998,ARQUIVOS_RECEBIDOS!$E$2:$E$4998=LD_01[[#This Row],[DOCUMENTO]])))</f>
        <v>R01</v>
      </c>
      <c r="J854" s="13" cm="1">
        <f t="array" ref="J854">_xlfn.UNIQUE(_xlfn._xlws.FILTER(ARQUIVOS[DATA RECEBIMENTO],(ARQUIVOS[DOCUMENTO]=LD_01[[#This Row],[DOCUMENTO]])*(ARQUIVOS[REVISÃO]=LD_01[[#This Row],[REVISÃO]])))</f>
        <v>45838</v>
      </c>
      <c r="K8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01\MSV-163MS-634-RET\19.GG</v>
      </c>
      <c r="L8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ATERPA\0.TABLET\A373_Projetos_Ano01\MSV-163MS-634-RET\19.GG</v>
      </c>
    </row>
    <row r="855" spans="1:12" ht="28.8" x14ac:dyDescent="0.3">
      <c r="A855" s="6" t="s">
        <v>3666</v>
      </c>
      <c r="B855" s="6" t="str">
        <f>VLOOKUP(LD_01[[#This Row],[DOCUMENTO]],_xlfn.SORTBY(ARQUIVOS_RECEBIDOS!$E$2:$F$4998,ARQUIVOS_RECEBIDOS!$F$2:$F$4998,-1),2,)</f>
        <v>R01</v>
      </c>
      <c r="C855" s="6" t="s">
        <v>4323</v>
      </c>
      <c r="D855" s="8" t="s">
        <v>4091</v>
      </c>
      <c r="E855" s="8" t="s">
        <v>4337</v>
      </c>
      <c r="F855" s="6" t="s">
        <v>4156</v>
      </c>
      <c r="G855" s="49" t="s">
        <v>5490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55" s="6" t="str" cm="1">
        <f t="array" ref="I855">_xlfn.TEXTJOIN(", ",TRUE,_xlfn.UNIQUE(_xlfn._xlws.FILTER(ARQUIVOS_RECEBIDOS!$F$2:$F$4998,ARQUIVOS_RECEBIDOS!$E$2:$E$4998=LD_01[[#This Row],[DOCUMENTO]])))</f>
        <v>R01</v>
      </c>
      <c r="J855" s="13" cm="1">
        <f t="array" ref="J855">_xlfn.UNIQUE(_xlfn._xlws.FILTER(ARQUIVOS[DATA RECEBIMENTO],(ARQUIVOS[DOCUMENTO]=LD_01[[#This Row],[DOCUMENTO]])*(ARQUIVOS[REVISÃO]=LD_01[[#This Row],[REVISÃO]])))</f>
        <v>45838</v>
      </c>
      <c r="K8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01\MSV-163MS-634-RET\23.IN</v>
      </c>
      <c r="L8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ATERPA\0.TABLET\A373_Projetos_Ano01\MSV-163MS-634-RET\23.IN</v>
      </c>
    </row>
    <row r="856" spans="1:12" ht="28.8" x14ac:dyDescent="0.3">
      <c r="A856" s="6" t="s">
        <v>3667</v>
      </c>
      <c r="B856" s="6" t="str">
        <f>VLOOKUP(LD_01[[#This Row],[DOCUMENTO]],_xlfn.SORTBY(ARQUIVOS_RECEBIDOS!$E$2:$F$4998,ARQUIVOS_RECEBIDOS!$F$2:$F$4998,-1),2,)</f>
        <v>R00</v>
      </c>
      <c r="C856" s="6" t="s">
        <v>4323</v>
      </c>
      <c r="D856" s="8" t="s">
        <v>5014</v>
      </c>
      <c r="E856" s="8" t="s">
        <v>4337</v>
      </c>
      <c r="F856" s="6" t="s">
        <v>4156</v>
      </c>
      <c r="G856" s="49" t="s">
        <v>5490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56" s="6" t="str" cm="1">
        <f t="array" ref="I856">_xlfn.TEXTJOIN(", ",TRUE,_xlfn.UNIQUE(_xlfn._xlws.FILTER(ARQUIVOS_RECEBIDOS!$F$2:$F$4998,ARQUIVOS_RECEBIDOS!$E$2:$E$4998=LD_01[[#This Row],[DOCUMENTO]])))</f>
        <v>R00</v>
      </c>
      <c r="J856" s="13" cm="1">
        <f t="array" ref="J856">_xlfn.UNIQUE(_xlfn._xlws.FILTER(ARQUIVOS[DATA RECEBIMENTO],(ARQUIVOS[DOCUMENTO]=LD_01[[#This Row],[DOCUMENTO]])*(ARQUIVOS[REVISÃO]=LD_01[[#This Row],[REVISÃO]])))</f>
        <v>45838</v>
      </c>
      <c r="K8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01\MSV-163MS-634-RET\23.IN</v>
      </c>
      <c r="L8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ATERPA\0.TABLET\A373_Projetos_Ano01\MSV-163MS-634-RET\23.IN</v>
      </c>
    </row>
    <row r="857" spans="1:12" x14ac:dyDescent="0.3">
      <c r="A857" s="6" t="s">
        <v>3678</v>
      </c>
      <c r="B857" s="6" t="str">
        <f>VLOOKUP(LD_01[[#This Row],[DOCUMENTO]],_xlfn.SORTBY(ARQUIVOS_RECEBIDOS!$E$2:$F$4998,ARQUIVOS_RECEBIDOS!$F$2:$F$4998,-1),2,)</f>
        <v>R03</v>
      </c>
      <c r="C857" s="6" t="s">
        <v>4323</v>
      </c>
      <c r="D857" s="8" t="s">
        <v>4969</v>
      </c>
      <c r="E857" s="8" t="s">
        <v>4338</v>
      </c>
      <c r="F857" s="6" t="s">
        <v>4158</v>
      </c>
      <c r="G857" s="49" t="s">
        <v>5490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57" s="6" t="str" cm="1">
        <f t="array" ref="I857">_xlfn.TEXTJOIN(", ",TRUE,_xlfn.UNIQUE(_xlfn._xlws.FILTER(ARQUIVOS_RECEBIDOS!$F$2:$F$4998,ARQUIVOS_RECEBIDOS!$E$2:$E$4998=LD_01[[#This Row],[DOCUMENTO]])))</f>
        <v>R02,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58" spans="1:12" x14ac:dyDescent="0.3">
      <c r="A858" s="6" t="s">
        <v>3679</v>
      </c>
      <c r="B858" s="6" t="str">
        <f>VLOOKUP(LD_01[[#This Row],[DOCUMENTO]],_xlfn.SORTBY(ARQUIVOS_RECEBIDOS!$E$2:$F$4998,ARQUIVOS_RECEBIDOS!$F$2:$F$4998,-1),2,)</f>
        <v>R03</v>
      </c>
      <c r="C858" s="6" t="s">
        <v>4323</v>
      </c>
      <c r="D858" s="8" t="s">
        <v>4969</v>
      </c>
      <c r="E858" s="8" t="s">
        <v>4338</v>
      </c>
      <c r="F858" s="6" t="s">
        <v>4158</v>
      </c>
      <c r="G858" s="49" t="s">
        <v>5490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58" s="6" t="str" cm="1">
        <f t="array" ref="I858">_xlfn.TEXTJOIN(", ",TRUE,_xlfn.UNIQUE(_xlfn._xlws.FILTER(ARQUIVOS_RECEBIDOS!$F$2:$F$4998,ARQUIVOS_RECEBIDOS!$E$2:$E$4998=LD_01[[#This Row],[DOCUMENTO]])))</f>
        <v>R02, R03</v>
      </c>
      <c r="J858" s="13" cm="1">
        <f t="array" ref="J858">_xlfn.UNIQUE(_xlfn._xlws.FILTER(ARQUIVOS[DATA RECEBIMENTO],(ARQUIVOS[DOCUMENTO]=LD_01[[#This Row],[DOCUMENTO]])*(ARQUIVOS[REVISÃO]=LD_01[[#This Row],[REVISÃO]])))</f>
        <v>45859</v>
      </c>
      <c r="K8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59" spans="1:12" x14ac:dyDescent="0.3">
      <c r="A859" s="6" t="s">
        <v>3680</v>
      </c>
      <c r="B859" s="6" t="str">
        <f>VLOOKUP(LD_01[[#This Row],[DOCUMENTO]],_xlfn.SORTBY(ARQUIVOS_RECEBIDOS!$E$2:$F$4998,ARQUIVOS_RECEBIDOS!$F$2:$F$4998,-1),2,)</f>
        <v>R03</v>
      </c>
      <c r="C859" s="6" t="s">
        <v>4323</v>
      </c>
      <c r="D859" s="8" t="s">
        <v>4091</v>
      </c>
      <c r="E859" s="8" t="s">
        <v>4338</v>
      </c>
      <c r="F859" s="6" t="s">
        <v>4158</v>
      </c>
      <c r="G859" s="49" t="s">
        <v>5490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59" s="6" t="str" cm="1">
        <f t="array" ref="I859">_xlfn.TEXTJOIN(", ",TRUE,_xlfn.UNIQUE(_xlfn._xlws.FILTER(ARQUIVOS_RECEBIDOS!$F$2:$F$4998,ARQUIVOS_RECEBIDOS!$E$2:$E$4998=LD_01[[#This Row],[DOCUMENTO]])))</f>
        <v>R02, R03</v>
      </c>
      <c r="J859" s="13" cm="1">
        <f t="array" ref="J859">_xlfn.UNIQUE(_xlfn._xlws.FILTER(ARQUIVOS[DATA RECEBIMENTO],(ARQUIVOS[DOCUMENTO]=LD_01[[#This Row],[DOCUMENTO]])*(ARQUIVOS[REVISÃO]=LD_01[[#This Row],[REVISÃO]])))</f>
        <v>45859</v>
      </c>
      <c r="K8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60" spans="1:12" x14ac:dyDescent="0.3">
      <c r="A860" s="6" t="s">
        <v>3681</v>
      </c>
      <c r="B860" s="6" t="str">
        <f>VLOOKUP(LD_01[[#This Row],[DOCUMENTO]],_xlfn.SORTBY(ARQUIVOS_RECEBIDOS!$E$2:$F$4998,ARQUIVOS_RECEBIDOS!$F$2:$F$4998,-1),2,)</f>
        <v>R03</v>
      </c>
      <c r="C860" s="6" t="s">
        <v>4323</v>
      </c>
      <c r="D860" s="8" t="s">
        <v>4091</v>
      </c>
      <c r="E860" s="8" t="s">
        <v>4338</v>
      </c>
      <c r="F860" s="6" t="s">
        <v>4158</v>
      </c>
      <c r="G860" s="49" t="s">
        <v>5490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60" s="6" t="str" cm="1">
        <f t="array" ref="I860">_xlfn.TEXTJOIN(", ",TRUE,_xlfn.UNIQUE(_xlfn._xlws.FILTER(ARQUIVOS_RECEBIDOS!$F$2:$F$4998,ARQUIVOS_RECEBIDOS!$E$2:$E$4998=LD_01[[#This Row],[DOCUMENTO]])))</f>
        <v>R02, R03</v>
      </c>
      <c r="J860" s="13" cm="1">
        <f t="array" ref="J860">_xlfn.UNIQUE(_xlfn._xlws.FILTER(ARQUIVOS[DATA RECEBIMENTO],(ARQUIVOS[DOCUMENTO]=LD_01[[#This Row],[DOCUMENTO]])*(ARQUIVOS[REVISÃO]=LD_01[[#This Row],[REVISÃO]])))</f>
        <v>45859</v>
      </c>
      <c r="K8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61" spans="1:12" x14ac:dyDescent="0.3">
      <c r="A861" s="6" t="s">
        <v>3682</v>
      </c>
      <c r="B861" s="6" t="str">
        <f>VLOOKUP(LD_01[[#This Row],[DOCUMENTO]],_xlfn.SORTBY(ARQUIVOS_RECEBIDOS!$E$2:$F$4998,ARQUIVOS_RECEBIDOS!$F$2:$F$4998,-1),2,)</f>
        <v>R03</v>
      </c>
      <c r="C861" s="6" t="s">
        <v>4323</v>
      </c>
      <c r="D861" s="8" t="s">
        <v>4091</v>
      </c>
      <c r="E861" s="8" t="s">
        <v>4338</v>
      </c>
      <c r="F861" s="6" t="s">
        <v>4158</v>
      </c>
      <c r="G861" s="49" t="s">
        <v>5490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61" s="6" t="str" cm="1">
        <f t="array" ref="I861">_xlfn.TEXTJOIN(", ",TRUE,_xlfn.UNIQUE(_xlfn._xlws.FILTER(ARQUIVOS_RECEBIDOS!$F$2:$F$4998,ARQUIVOS_RECEBIDOS!$E$2:$E$4998=LD_01[[#This Row],[DOCUMENTO]])))</f>
        <v>R02, R03</v>
      </c>
      <c r="J861" s="13" cm="1">
        <f t="array" ref="J861">_xlfn.UNIQUE(_xlfn._xlws.FILTER(ARQUIVOS[DATA RECEBIMENTO],(ARQUIVOS[DOCUMENTO]=LD_01[[#This Row],[DOCUMENTO]])*(ARQUIVOS[REVISÃO]=LD_01[[#This Row],[REVISÃO]])))</f>
        <v>45859</v>
      </c>
      <c r="K8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62" spans="1:12" x14ac:dyDescent="0.3">
      <c r="A862" s="6" t="s">
        <v>3683</v>
      </c>
      <c r="B862" s="6" t="str">
        <f>VLOOKUP(LD_01[[#This Row],[DOCUMENTO]],_xlfn.SORTBY(ARQUIVOS_RECEBIDOS!$E$2:$F$4998,ARQUIVOS_RECEBIDOS!$F$2:$F$4998,-1),2,)</f>
        <v>R03</v>
      </c>
      <c r="C862" s="6" t="s">
        <v>4323</v>
      </c>
      <c r="D862" s="8" t="s">
        <v>5015</v>
      </c>
      <c r="E862" s="8" t="s">
        <v>4338</v>
      </c>
      <c r="F862" s="6" t="s">
        <v>4158</v>
      </c>
      <c r="G862" s="49" t="s">
        <v>5490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62" s="6" t="str" cm="1">
        <f t="array" ref="I862">_xlfn.TEXTJOIN(", ",TRUE,_xlfn.UNIQUE(_xlfn._xlws.FILTER(ARQUIVOS_RECEBIDOS!$F$2:$F$4998,ARQUIVOS_RECEBIDOS!$E$2:$E$4998=LD_01[[#This Row],[DOCUMENTO]])))</f>
        <v>R02, R03</v>
      </c>
      <c r="J862" s="13" cm="1">
        <f t="array" ref="J862">_xlfn.UNIQUE(_xlfn._xlws.FILTER(ARQUIVOS[DATA RECEBIMENTO],(ARQUIVOS[DOCUMENTO]=LD_01[[#This Row],[DOCUMENTO]])*(ARQUIVOS[REVISÃO]=LD_01[[#This Row],[REVISÃO]])))</f>
        <v>45859</v>
      </c>
      <c r="K8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01\MSV-163MS-634-RET\27.PA</v>
      </c>
      <c r="L8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ATERPA\0.TABLET\A373_Projetos_Ano01\MSV-163MS-634-RET\27.PA</v>
      </c>
    </row>
    <row r="863" spans="1:12" x14ac:dyDescent="0.3">
      <c r="A863" s="6" t="s">
        <v>3649</v>
      </c>
      <c r="B863" s="6" t="str">
        <f>VLOOKUP(LD_01[[#This Row],[DOCUMENTO]],_xlfn.SORTBY(ARQUIVOS_RECEBIDOS!$E$2:$F$4998,ARQUIVOS_RECEBIDOS!$F$2:$F$4998,-1),2,)</f>
        <v>R02</v>
      </c>
      <c r="C863" s="6" t="s">
        <v>4323</v>
      </c>
      <c r="D863" s="8" t="s">
        <v>4091</v>
      </c>
      <c r="E863" s="8" t="s">
        <v>4147</v>
      </c>
      <c r="F863" s="6" t="s">
        <v>4154</v>
      </c>
      <c r="G863" s="49" t="s">
        <v>5490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63" s="6" t="str" cm="1">
        <f t="array" ref="I863">_xlfn.TEXTJOIN(", ",TRUE,_xlfn.UNIQUE(_xlfn._xlws.FILTER(ARQUIVOS_RECEBIDOS!$F$2:$F$4998,ARQUIVOS_RECEBIDOS!$E$2:$E$4998=LD_01[[#This Row],[DOCUMENTO]])))</f>
        <v>R01, R02</v>
      </c>
      <c r="J863" s="13" cm="1">
        <f t="array" ref="J863">_xlfn.UNIQUE(_xlfn._xlws.FILTER(ARQUIVOS[DATA RECEBIMENTO],(ARQUIVOS[DOCUMENTO]=LD_01[[#This Row],[DOCUMENTO]])*(ARQUIVOS[REVISÃO]=LD_01[[#This Row],[REVISÃO]])))</f>
        <v>45859</v>
      </c>
      <c r="K8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4" spans="1:12" x14ac:dyDescent="0.3">
      <c r="A864" s="6" t="s">
        <v>3650</v>
      </c>
      <c r="B864" s="6" t="str">
        <f>VLOOKUP(LD_01[[#This Row],[DOCUMENTO]],_xlfn.SORTBY(ARQUIVOS_RECEBIDOS!$E$2:$F$4998,ARQUIVOS_RECEBIDOS!$F$2:$F$4998,-1),2,)</f>
        <v>R02</v>
      </c>
      <c r="C864" s="6" t="s">
        <v>4323</v>
      </c>
      <c r="D864" s="8" t="s">
        <v>4091</v>
      </c>
      <c r="E864" s="8" t="s">
        <v>4147</v>
      </c>
      <c r="F864" s="6" t="s">
        <v>4154</v>
      </c>
      <c r="G864" s="49" t="s">
        <v>5490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64" s="6" t="str" cm="1">
        <f t="array" ref="I864">_xlfn.TEXTJOIN(", ",TRUE,_xlfn.UNIQUE(_xlfn._xlws.FILTER(ARQUIVOS_RECEBIDOS!$F$2:$F$4998,ARQUIVOS_RECEBIDOS!$E$2:$E$4998=LD_01[[#This Row],[DOCUMENTO]])))</f>
        <v>R01, R02</v>
      </c>
      <c r="J864" s="13" cm="1">
        <f t="array" ref="J864">_xlfn.UNIQUE(_xlfn._xlws.FILTER(ARQUIVOS[DATA RECEBIMENTO],(ARQUIVOS[DOCUMENTO]=LD_01[[#This Row],[DOCUMENTO]])*(ARQUIVOS[REVISÃO]=LD_01[[#This Row],[REVISÃO]])))</f>
        <v>45859</v>
      </c>
      <c r="K8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5" spans="1:12" x14ac:dyDescent="0.3">
      <c r="A865" s="6" t="s">
        <v>3651</v>
      </c>
      <c r="B865" s="6" t="str">
        <f>VLOOKUP(LD_01[[#This Row],[DOCUMENTO]],_xlfn.SORTBY(ARQUIVOS_RECEBIDOS!$E$2:$F$4998,ARQUIVOS_RECEBIDOS!$F$2:$F$4998,-1),2,)</f>
        <v>R02</v>
      </c>
      <c r="C865" s="6" t="s">
        <v>4323</v>
      </c>
      <c r="D865" s="8" t="s">
        <v>4091</v>
      </c>
      <c r="E865" s="8" t="s">
        <v>4147</v>
      </c>
      <c r="F865" s="6" t="s">
        <v>4154</v>
      </c>
      <c r="G865" s="49" t="s">
        <v>5490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65" s="6" t="str" cm="1">
        <f t="array" ref="I865">_xlfn.TEXTJOIN(", ",TRUE,_xlfn.UNIQUE(_xlfn._xlws.FILTER(ARQUIVOS_RECEBIDOS!$F$2:$F$4998,ARQUIVOS_RECEBIDOS!$E$2:$E$4998=LD_01[[#This Row],[DOCUMENTO]])))</f>
        <v>R01, R02</v>
      </c>
      <c r="J865" s="13" cm="1">
        <f t="array" ref="J865">_xlfn.UNIQUE(_xlfn._xlws.FILTER(ARQUIVOS[DATA RECEBIMENTO],(ARQUIVOS[DOCUMENTO]=LD_01[[#This Row],[DOCUMENTO]])*(ARQUIVOS[REVISÃO]=LD_01[[#This Row],[REVISÃO]])))</f>
        <v>45859</v>
      </c>
      <c r="K8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6" spans="1:12" x14ac:dyDescent="0.3">
      <c r="A866" s="6" t="s">
        <v>3652</v>
      </c>
      <c r="B866" s="6" t="str">
        <f>VLOOKUP(LD_01[[#This Row],[DOCUMENTO]],_xlfn.SORTBY(ARQUIVOS_RECEBIDOS!$E$2:$F$4998,ARQUIVOS_RECEBIDOS!$F$2:$F$4998,-1),2,)</f>
        <v>R02</v>
      </c>
      <c r="C866" s="6" t="s">
        <v>4323</v>
      </c>
      <c r="D866" s="8" t="s">
        <v>4091</v>
      </c>
      <c r="E866" s="8" t="s">
        <v>4147</v>
      </c>
      <c r="F866" s="6" t="s">
        <v>4154</v>
      </c>
      <c r="G866" s="49" t="s">
        <v>5490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66" s="6" t="str" cm="1">
        <f t="array" ref="I866">_xlfn.TEXTJOIN(", ",TRUE,_xlfn.UNIQUE(_xlfn._xlws.FILTER(ARQUIVOS_RECEBIDOS!$F$2:$F$4998,ARQUIVOS_RECEBIDOS!$E$2:$E$4998=LD_01[[#This Row],[DOCUMENTO]])))</f>
        <v>R01, R02</v>
      </c>
      <c r="J866" s="13" cm="1">
        <f t="array" ref="J866">_xlfn.UNIQUE(_xlfn._xlws.FILTER(ARQUIVOS[DATA RECEBIMENTO],(ARQUIVOS[DOCUMENTO]=LD_01[[#This Row],[DOCUMENTO]])*(ARQUIVOS[REVISÃO]=LD_01[[#This Row],[REVISÃO]])))</f>
        <v>45859</v>
      </c>
      <c r="K8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7" spans="1:12" x14ac:dyDescent="0.3">
      <c r="A867" s="6" t="s">
        <v>3653</v>
      </c>
      <c r="B867" s="6" t="str">
        <f>VLOOKUP(LD_01[[#This Row],[DOCUMENTO]],_xlfn.SORTBY(ARQUIVOS_RECEBIDOS!$E$2:$F$4998,ARQUIVOS_RECEBIDOS!$F$2:$F$4998,-1),2,)</f>
        <v>R03</v>
      </c>
      <c r="C867" s="6" t="s">
        <v>4323</v>
      </c>
      <c r="D867" s="8" t="s">
        <v>4971</v>
      </c>
      <c r="E867" s="8" t="s">
        <v>4147</v>
      </c>
      <c r="F867" s="6" t="s">
        <v>4154</v>
      </c>
      <c r="G867" s="49" t="s">
        <v>5490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67" s="6" t="str" cm="1">
        <f t="array" ref="I867">_xlfn.TEXTJOIN(", ",TRUE,_xlfn.UNIQUE(_xlfn._xlws.FILTER(ARQUIVOS_RECEBIDOS!$F$2:$F$4998,ARQUIVOS_RECEBIDOS!$E$2:$E$4998=LD_01[[#This Row],[DOCUMENTO]])))</f>
        <v>R01, R03</v>
      </c>
      <c r="J867" s="13" cm="1">
        <f t="array" ref="J867">_xlfn.UNIQUE(_xlfn._xlws.FILTER(ARQUIVOS[DATA RECEBIMENTO],(ARQUIVOS[DOCUMENTO]=LD_01[[#This Row],[DOCUMENTO]])*(ARQUIVOS[REVISÃO]=LD_01[[#This Row],[REVISÃO]])))</f>
        <v>45859</v>
      </c>
      <c r="K8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8" spans="1:12" x14ac:dyDescent="0.3">
      <c r="A868" s="6" t="s">
        <v>3654</v>
      </c>
      <c r="B868" s="6" t="str">
        <f>VLOOKUP(LD_01[[#This Row],[DOCUMENTO]],_xlfn.SORTBY(ARQUIVOS_RECEBIDOS!$E$2:$F$4998,ARQUIVOS_RECEBIDOS!$F$2:$F$4998,-1),2,)</f>
        <v>R03</v>
      </c>
      <c r="C868" s="6" t="s">
        <v>4323</v>
      </c>
      <c r="D868" s="8" t="s">
        <v>4971</v>
      </c>
      <c r="E868" s="8" t="s">
        <v>4147</v>
      </c>
      <c r="F868" s="6" t="s">
        <v>4154</v>
      </c>
      <c r="G868" s="49" t="s">
        <v>5490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68" s="6" t="str" cm="1">
        <f t="array" ref="I868">_xlfn.TEXTJOIN(", ",TRUE,_xlfn.UNIQUE(_xlfn._xlws.FILTER(ARQUIVOS_RECEBIDOS!$F$2:$F$4998,ARQUIVOS_RECEBIDOS!$E$2:$E$4998=LD_01[[#This Row],[DOCUMENTO]])))</f>
        <v>R01, R03</v>
      </c>
      <c r="J868" s="13" cm="1">
        <f t="array" ref="J868">_xlfn.UNIQUE(_xlfn._xlws.FILTER(ARQUIVOS[DATA RECEBIMENTO],(ARQUIVOS[DOCUMENTO]=LD_01[[#This Row],[DOCUMENTO]])*(ARQUIVOS[REVISÃO]=LD_01[[#This Row],[REVISÃO]])))</f>
        <v>45859</v>
      </c>
      <c r="K8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69" spans="1:12" x14ac:dyDescent="0.3">
      <c r="A869" s="6" t="s">
        <v>3655</v>
      </c>
      <c r="B869" s="6" t="str">
        <f>VLOOKUP(LD_01[[#This Row],[DOCUMENTO]],_xlfn.SORTBY(ARQUIVOS_RECEBIDOS!$E$2:$F$4998,ARQUIVOS_RECEBIDOS!$F$2:$F$4998,-1),2,)</f>
        <v>R03</v>
      </c>
      <c r="C869" s="6" t="s">
        <v>4323</v>
      </c>
      <c r="D869" s="8" t="s">
        <v>4971</v>
      </c>
      <c r="E869" s="8" t="s">
        <v>4147</v>
      </c>
      <c r="F869" s="6" t="s">
        <v>4154</v>
      </c>
      <c r="G869" s="49" t="s">
        <v>5490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69" s="6" t="str" cm="1">
        <f t="array" ref="I869">_xlfn.TEXTJOIN(", ",TRUE,_xlfn.UNIQUE(_xlfn._xlws.FILTER(ARQUIVOS_RECEBIDOS!$F$2:$F$4998,ARQUIVOS_RECEBIDOS!$E$2:$E$4998=LD_01[[#This Row],[DOCUMENTO]])))</f>
        <v>R01, R03</v>
      </c>
      <c r="J869" s="13" cm="1">
        <f t="array" ref="J869">_xlfn.UNIQUE(_xlfn._xlws.FILTER(ARQUIVOS[DATA RECEBIMENTO],(ARQUIVOS[DOCUMENTO]=LD_01[[#This Row],[DOCUMENTO]])*(ARQUIVOS[REVISÃO]=LD_01[[#This Row],[REVISÃO]])))</f>
        <v>45859</v>
      </c>
      <c r="K8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70" spans="1:12" x14ac:dyDescent="0.3">
      <c r="A870" s="6" t="s">
        <v>3656</v>
      </c>
      <c r="B870" s="6" t="str">
        <f>VLOOKUP(LD_01[[#This Row],[DOCUMENTO]],_xlfn.SORTBY(ARQUIVOS_RECEBIDOS!$E$2:$F$4998,ARQUIVOS_RECEBIDOS!$F$2:$F$4998,-1),2,)</f>
        <v>R03</v>
      </c>
      <c r="C870" s="6" t="s">
        <v>4323</v>
      </c>
      <c r="D870" s="8" t="s">
        <v>4971</v>
      </c>
      <c r="E870" s="8" t="s">
        <v>4147</v>
      </c>
      <c r="F870" s="6" t="s">
        <v>4154</v>
      </c>
      <c r="G870" s="49" t="s">
        <v>5490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70" s="6" t="str" cm="1">
        <f t="array" ref="I870">_xlfn.TEXTJOIN(", ",TRUE,_xlfn.UNIQUE(_xlfn._xlws.FILTER(ARQUIVOS_RECEBIDOS!$F$2:$F$4998,ARQUIVOS_RECEBIDOS!$E$2:$E$4998=LD_01[[#This Row],[DOCUMENTO]])))</f>
        <v>R01, R03</v>
      </c>
      <c r="J870" s="13" cm="1">
        <f t="array" ref="J870">_xlfn.UNIQUE(_xlfn._xlws.FILTER(ARQUIVOS[DATA RECEBIMENTO],(ARQUIVOS[DOCUMENTO]=LD_01[[#This Row],[DOCUMENTO]])*(ARQUIVOS[REVISÃO]=LD_01[[#This Row],[REVISÃO]])))</f>
        <v>45859</v>
      </c>
      <c r="K8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71" spans="1:12" x14ac:dyDescent="0.3">
      <c r="A871" s="6" t="s">
        <v>3657</v>
      </c>
      <c r="B871" s="6" t="str">
        <f>VLOOKUP(LD_01[[#This Row],[DOCUMENTO]],_xlfn.SORTBY(ARQUIVOS_RECEBIDOS!$E$2:$F$4998,ARQUIVOS_RECEBIDOS!$F$2:$F$4998,-1),2,)</f>
        <v>R01</v>
      </c>
      <c r="C871" s="6" t="s">
        <v>4323</v>
      </c>
      <c r="D871" s="8" t="s">
        <v>5403</v>
      </c>
      <c r="E871" s="8" t="s">
        <v>4147</v>
      </c>
      <c r="F871" s="6" t="s">
        <v>4154</v>
      </c>
      <c r="G871" s="49" t="s">
        <v>5490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71" s="6" t="str" cm="1">
        <f t="array" ref="I871">_xlfn.TEXTJOIN(", ",TRUE,_xlfn.UNIQUE(_xlfn._xlws.FILTER(ARQUIVOS_RECEBIDOS!$F$2:$F$4998,ARQUIVOS_RECEBIDOS!$E$2:$E$4998=LD_01[[#This Row],[DOCUMENTO]])))</f>
        <v>R01</v>
      </c>
      <c r="J871" s="13" cm="1">
        <f t="array" ref="J871">_xlfn.UNIQUE(_xlfn._xlws.FILTER(ARQUIVOS[DATA RECEBIMENTO],(ARQUIVOS[DOCUMENTO]=LD_01[[#This Row],[DOCUMENTO]])*(ARQUIVOS[REVISÃO]=LD_01[[#This Row],[REVISÃO]])))</f>
        <v>45838</v>
      </c>
      <c r="K8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01\MSV-163MS-634-RET\28.PV</v>
      </c>
      <c r="L8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ATERPA\0.TABLET\A373_Projetos_Ano01\MSV-163MS-634-RET\28.PV</v>
      </c>
    </row>
    <row r="872" spans="1:12" x14ac:dyDescent="0.3">
      <c r="A872" s="6" t="s">
        <v>3638</v>
      </c>
      <c r="B872" s="6" t="str">
        <f>VLOOKUP(LD_01[[#This Row],[DOCUMENTO]],_xlfn.SORTBY(ARQUIVOS_RECEBIDOS!$E$2:$F$4998,ARQUIVOS_RECEBIDOS!$F$2:$F$4998,-1),2,)</f>
        <v>R02</v>
      </c>
      <c r="C872" s="6" t="s">
        <v>4323</v>
      </c>
      <c r="D872" s="8" t="s">
        <v>4091</v>
      </c>
      <c r="E872" s="8" t="s">
        <v>4335</v>
      </c>
      <c r="F872" s="6" t="s">
        <v>4153</v>
      </c>
      <c r="G872" s="49" t="s">
        <v>5490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72" s="6" t="str" cm="1">
        <f t="array" ref="I872">_xlfn.TEXTJOIN(", ",TRUE,_xlfn.UNIQUE(_xlfn._xlws.FILTER(ARQUIVOS_RECEBIDOS!$F$2:$F$4998,ARQUIVOS_RECEBIDOS!$E$2:$E$4998=LD_01[[#This Row],[DOCUMENTO]])))</f>
        <v>R01, R02</v>
      </c>
      <c r="J872" s="13" cm="1">
        <f t="array" ref="J872">_xlfn.UNIQUE(_xlfn._xlws.FILTER(ARQUIVOS[DATA RECEBIMENTO],(ARQUIVOS[DOCUMENTO]=LD_01[[#This Row],[DOCUMENTO]])*(ARQUIVOS[REVISÃO]=LD_01[[#This Row],[REVISÃO]])))</f>
        <v>45895</v>
      </c>
      <c r="K8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3" spans="1:12" x14ac:dyDescent="0.3">
      <c r="A873" s="6" t="s">
        <v>3639</v>
      </c>
      <c r="B873" s="6" t="str">
        <f>VLOOKUP(LD_01[[#This Row],[DOCUMENTO]],_xlfn.SORTBY(ARQUIVOS_RECEBIDOS!$E$2:$F$4998,ARQUIVOS_RECEBIDOS!$F$2:$F$4998,-1),2,)</f>
        <v>R02</v>
      </c>
      <c r="C873" s="6" t="s">
        <v>4323</v>
      </c>
      <c r="D873" s="8" t="s">
        <v>4091</v>
      </c>
      <c r="E873" s="8" t="s">
        <v>4335</v>
      </c>
      <c r="F873" s="6" t="s">
        <v>4153</v>
      </c>
      <c r="G873" s="49" t="s">
        <v>5490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73" s="6" t="str" cm="1">
        <f t="array" ref="I873">_xlfn.TEXTJOIN(", ",TRUE,_xlfn.UNIQUE(_xlfn._xlws.FILTER(ARQUIVOS_RECEBIDOS!$F$2:$F$4998,ARQUIVOS_RECEBIDOS!$E$2:$E$4998=LD_01[[#This Row],[DOCUMENTO]])))</f>
        <v>R01, R02</v>
      </c>
      <c r="J873" s="13" cm="1">
        <f t="array" ref="J873">_xlfn.UNIQUE(_xlfn._xlws.FILTER(ARQUIVOS[DATA RECEBIMENTO],(ARQUIVOS[DOCUMENTO]=LD_01[[#This Row],[DOCUMENTO]])*(ARQUIVOS[REVISÃO]=LD_01[[#This Row],[REVISÃO]])))</f>
        <v>45895</v>
      </c>
      <c r="K8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4" spans="1:12" x14ac:dyDescent="0.3">
      <c r="A874" s="6" t="s">
        <v>3640</v>
      </c>
      <c r="B874" s="6" t="str">
        <f>VLOOKUP(LD_01[[#This Row],[DOCUMENTO]],_xlfn.SORTBY(ARQUIVOS_RECEBIDOS!$E$2:$F$4998,ARQUIVOS_RECEBIDOS!$F$2:$F$4998,-1),2,)</f>
        <v>R02</v>
      </c>
      <c r="C874" s="6" t="s">
        <v>4323</v>
      </c>
      <c r="D874" s="8" t="s">
        <v>4091</v>
      </c>
      <c r="E874" s="8" t="s">
        <v>4335</v>
      </c>
      <c r="F874" s="6" t="s">
        <v>4153</v>
      </c>
      <c r="G874" s="49" t="s">
        <v>5490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74" s="6" t="str" cm="1">
        <f t="array" ref="I874">_xlfn.TEXTJOIN(", ",TRUE,_xlfn.UNIQUE(_xlfn._xlws.FILTER(ARQUIVOS_RECEBIDOS!$F$2:$F$4998,ARQUIVOS_RECEBIDOS!$E$2:$E$4998=LD_01[[#This Row],[DOCUMENTO]])))</f>
        <v>R01, R02</v>
      </c>
      <c r="J874" s="13" cm="1">
        <f t="array" ref="J874">_xlfn.UNIQUE(_xlfn._xlws.FILTER(ARQUIVOS[DATA RECEBIMENTO],(ARQUIVOS[DOCUMENTO]=LD_01[[#This Row],[DOCUMENTO]])*(ARQUIVOS[REVISÃO]=LD_01[[#This Row],[REVISÃO]])))</f>
        <v>45895</v>
      </c>
      <c r="K8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5" spans="1:12" x14ac:dyDescent="0.3">
      <c r="A875" s="6" t="s">
        <v>3641</v>
      </c>
      <c r="B875" s="6" t="str">
        <f>VLOOKUP(LD_01[[#This Row],[DOCUMENTO]],_xlfn.SORTBY(ARQUIVOS_RECEBIDOS!$E$2:$F$4998,ARQUIVOS_RECEBIDOS!$F$2:$F$4998,-1),2,)</f>
        <v>R02</v>
      </c>
      <c r="C875" s="6" t="s">
        <v>4323</v>
      </c>
      <c r="D875" s="8" t="s">
        <v>5016</v>
      </c>
      <c r="E875" s="8" t="s">
        <v>4335</v>
      </c>
      <c r="F875" s="6" t="s">
        <v>4153</v>
      </c>
      <c r="G875" s="49" t="s">
        <v>5490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75" s="6" t="str" cm="1">
        <f t="array" ref="I875">_xlfn.TEXTJOIN(", ",TRUE,_xlfn.UNIQUE(_xlfn._xlws.FILTER(ARQUIVOS_RECEBIDOS!$F$2:$F$4998,ARQUIVOS_RECEBIDOS!$E$2:$E$4998=LD_01[[#This Row],[DOCUMENTO]])))</f>
        <v>R01, R02</v>
      </c>
      <c r="J875" s="13" cm="1">
        <f t="array" ref="J875">_xlfn.UNIQUE(_xlfn._xlws.FILTER(ARQUIVOS[DATA RECEBIMENTO],(ARQUIVOS[DOCUMENTO]=LD_01[[#This Row],[DOCUMENTO]])*(ARQUIVOS[REVISÃO]=LD_01[[#This Row],[REVISÃO]])))</f>
        <v>45895</v>
      </c>
      <c r="K8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6" spans="1:12" x14ac:dyDescent="0.3">
      <c r="A876" s="6" t="s">
        <v>3642</v>
      </c>
      <c r="B876" s="6" t="str">
        <f>VLOOKUP(LD_01[[#This Row],[DOCUMENTO]],_xlfn.SORTBY(ARQUIVOS_RECEBIDOS!$E$2:$F$4998,ARQUIVOS_RECEBIDOS!$F$2:$F$4998,-1),2,)</f>
        <v>R00</v>
      </c>
      <c r="C876" s="6" t="s">
        <v>4323</v>
      </c>
      <c r="D876" s="8" t="s">
        <v>5016</v>
      </c>
      <c r="E876" s="8" t="s">
        <v>4335</v>
      </c>
      <c r="F876" s="6" t="s">
        <v>4153</v>
      </c>
      <c r="G876" s="49" t="s">
        <v>5490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76" s="6" t="str" cm="1">
        <f t="array" ref="I876">_xlfn.TEXTJOIN(", ",TRUE,_xlfn.UNIQUE(_xlfn._xlws.FILTER(ARQUIVOS_RECEBIDOS!$F$2:$F$4998,ARQUIVOS_RECEBIDOS!$E$2:$E$4998=LD_01[[#This Row],[DOCUMENTO]])))</f>
        <v>R00</v>
      </c>
      <c r="J876" s="13" cm="1">
        <f t="array" ref="J876">_xlfn.UNIQUE(_xlfn._xlws.FILTER(ARQUIVOS[DATA RECEBIMENTO],(ARQUIVOS[DOCUMENTO]=LD_01[[#This Row],[DOCUMENTO]])*(ARQUIVOS[REVISÃO]=LD_01[[#This Row],[REVISÃO]])))</f>
        <v>45838</v>
      </c>
      <c r="K8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7" spans="1:12" x14ac:dyDescent="0.3">
      <c r="A877" s="6" t="s">
        <v>3643</v>
      </c>
      <c r="B877" s="6" t="str">
        <f>VLOOKUP(LD_01[[#This Row],[DOCUMENTO]],_xlfn.SORTBY(ARQUIVOS_RECEBIDOS!$E$2:$F$4998,ARQUIVOS_RECEBIDOS!$F$2:$F$4998,-1),2,)</f>
        <v>R01</v>
      </c>
      <c r="C877" s="6" t="s">
        <v>4323</v>
      </c>
      <c r="D877" s="8" t="s">
        <v>5017</v>
      </c>
      <c r="E877" s="8" t="s">
        <v>4335</v>
      </c>
      <c r="F877" s="6" t="s">
        <v>4153</v>
      </c>
      <c r="G877" s="49" t="s">
        <v>5490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77" s="6" t="str" cm="1">
        <f t="array" ref="I877">_xlfn.TEXTJOIN(", ",TRUE,_xlfn.UNIQUE(_xlfn._xlws.FILTER(ARQUIVOS_RECEBIDOS!$F$2:$F$4998,ARQUIVOS_RECEBIDOS!$E$2:$E$4998=LD_01[[#This Row],[DOCUMENTO]])))</f>
        <v>R01</v>
      </c>
      <c r="J877" s="13" cm="1">
        <f t="array" ref="J877">_xlfn.UNIQUE(_xlfn._xlws.FILTER(ARQUIVOS[DATA RECEBIMENTO],(ARQUIVOS[DOCUMENTO]=LD_01[[#This Row],[DOCUMENTO]])*(ARQUIVOS[REVISÃO]=LD_01[[#This Row],[REVISÃO]])))</f>
        <v>45838</v>
      </c>
      <c r="K8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8" spans="1:12" x14ac:dyDescent="0.3">
      <c r="A878" s="6" t="s">
        <v>3644</v>
      </c>
      <c r="B878" s="6" t="str">
        <f>VLOOKUP(LD_01[[#This Row],[DOCUMENTO]],_xlfn.SORTBY(ARQUIVOS_RECEBIDOS!$E$2:$F$4998,ARQUIVOS_RECEBIDOS!$F$2:$F$4998,-1),2,)</f>
        <v>R00</v>
      </c>
      <c r="C878" s="6" t="s">
        <v>4323</v>
      </c>
      <c r="D878" s="8" t="s">
        <v>5018</v>
      </c>
      <c r="E878" s="8" t="s">
        <v>4335</v>
      </c>
      <c r="F878" s="6" t="s">
        <v>4153</v>
      </c>
      <c r="G878" s="49" t="s">
        <v>5490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78" s="6" t="str" cm="1">
        <f t="array" ref="I878">_xlfn.TEXTJOIN(", ",TRUE,_xlfn.UNIQUE(_xlfn._xlws.FILTER(ARQUIVOS_RECEBIDOS!$F$2:$F$4998,ARQUIVOS_RECEBIDOS!$E$2:$E$4998=LD_01[[#This Row],[DOCUMENTO]])))</f>
        <v>R00</v>
      </c>
      <c r="J878" s="13" cm="1">
        <f t="array" ref="J878">_xlfn.UNIQUE(_xlfn._xlws.FILTER(ARQUIVOS[DATA RECEBIMENTO],(ARQUIVOS[DOCUMENTO]=LD_01[[#This Row],[DOCUMENTO]])*(ARQUIVOS[REVISÃO]=LD_01[[#This Row],[REVISÃO]])))</f>
        <v>45838</v>
      </c>
      <c r="K8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79" spans="1:12" x14ac:dyDescent="0.3">
      <c r="A879" s="6" t="s">
        <v>3645</v>
      </c>
      <c r="B879" s="6" t="str">
        <f>VLOOKUP(LD_01[[#This Row],[DOCUMENTO]],_xlfn.SORTBY(ARQUIVOS_RECEBIDOS!$E$2:$F$4998,ARQUIVOS_RECEBIDOS!$F$2:$F$4998,-1),2,)</f>
        <v>R00</v>
      </c>
      <c r="C879" s="6" t="s">
        <v>4323</v>
      </c>
      <c r="D879" s="8" t="s">
        <v>5019</v>
      </c>
      <c r="E879" s="8" t="s">
        <v>4335</v>
      </c>
      <c r="F879" s="6" t="s">
        <v>4153</v>
      </c>
      <c r="G879" s="49" t="s">
        <v>5490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79" s="6" t="str" cm="1">
        <f t="array" ref="I879">_xlfn.TEXTJOIN(", ",TRUE,_xlfn.UNIQUE(_xlfn._xlws.FILTER(ARQUIVOS_RECEBIDOS!$F$2:$F$4998,ARQUIVOS_RECEBIDOS!$E$2:$E$4998=LD_01[[#This Row],[DOCUMENTO]])))</f>
        <v>R00</v>
      </c>
      <c r="J879" s="13" cm="1">
        <f t="array" ref="J879">_xlfn.UNIQUE(_xlfn._xlws.FILTER(ARQUIVOS[DATA RECEBIMENTO],(ARQUIVOS[DOCUMENTO]=LD_01[[#This Row],[DOCUMENTO]])*(ARQUIVOS[REVISÃO]=LD_01[[#This Row],[REVISÃO]])))</f>
        <v>45838</v>
      </c>
      <c r="K8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80" spans="1:12" x14ac:dyDescent="0.3">
      <c r="A880" s="6" t="s">
        <v>3646</v>
      </c>
      <c r="B880" s="6" t="str">
        <f>VLOOKUP(LD_01[[#This Row],[DOCUMENTO]],_xlfn.SORTBY(ARQUIVOS_RECEBIDOS!$E$2:$F$4998,ARQUIVOS_RECEBIDOS!$F$2:$F$4998,-1),2,)</f>
        <v>R00</v>
      </c>
      <c r="C880" s="6" t="s">
        <v>4323</v>
      </c>
      <c r="D880" s="8" t="s">
        <v>5017</v>
      </c>
      <c r="E880" s="8" t="s">
        <v>4335</v>
      </c>
      <c r="F880" s="6" t="s">
        <v>4153</v>
      </c>
      <c r="G880" s="49" t="s">
        <v>5490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80" s="6" t="str" cm="1">
        <f t="array" ref="I880">_xlfn.TEXTJOIN(", ",TRUE,_xlfn.UNIQUE(_xlfn._xlws.FILTER(ARQUIVOS_RECEBIDOS!$F$2:$F$4998,ARQUIVOS_RECEBIDOS!$E$2:$E$4998=LD_01[[#This Row],[DOCUMENTO]])))</f>
        <v>R00</v>
      </c>
      <c r="J880" s="13" cm="1">
        <f t="array" ref="J880">_xlfn.UNIQUE(_xlfn._xlws.FILTER(ARQUIVOS[DATA RECEBIMENTO],(ARQUIVOS[DOCUMENTO]=LD_01[[#This Row],[DOCUMENTO]])*(ARQUIVOS[REVISÃO]=LD_01[[#This Row],[REVISÃO]])))</f>
        <v>45838</v>
      </c>
      <c r="K8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81" spans="1:12" x14ac:dyDescent="0.3">
      <c r="A881" s="6" t="s">
        <v>3647</v>
      </c>
      <c r="B881" s="6" t="str">
        <f>VLOOKUP(LD_01[[#This Row],[DOCUMENTO]],_xlfn.SORTBY(ARQUIVOS_RECEBIDOS!$E$2:$F$4998,ARQUIVOS_RECEBIDOS!$F$2:$F$4998,-1),2,)</f>
        <v>R00</v>
      </c>
      <c r="C881" s="6" t="s">
        <v>4323</v>
      </c>
      <c r="D881" s="8" t="s">
        <v>5020</v>
      </c>
      <c r="E881" s="8" t="s">
        <v>4335</v>
      </c>
      <c r="F881" s="6" t="s">
        <v>4153</v>
      </c>
      <c r="G881" s="49" t="s">
        <v>5490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81" s="6" t="str" cm="1">
        <f t="array" ref="I881">_xlfn.TEXTJOIN(", ",TRUE,_xlfn.UNIQUE(_xlfn._xlws.FILTER(ARQUIVOS_RECEBIDOS!$F$2:$F$4998,ARQUIVOS_RECEBIDOS!$E$2:$E$4998=LD_01[[#This Row],[DOCUMENTO]])))</f>
        <v>R00</v>
      </c>
      <c r="J881" s="13" cm="1">
        <f t="array" ref="J881">_xlfn.UNIQUE(_xlfn._xlws.FILTER(ARQUIVOS[DATA RECEBIMENTO],(ARQUIVOS[DOCUMENTO]=LD_01[[#This Row],[DOCUMENTO]])*(ARQUIVOS[REVISÃO]=LD_01[[#This Row],[REVISÃO]])))</f>
        <v>45838</v>
      </c>
      <c r="K8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82" spans="1:12" x14ac:dyDescent="0.3">
      <c r="A882" s="6" t="s">
        <v>3648</v>
      </c>
      <c r="B882" s="6" t="str">
        <f>VLOOKUP(LD_01[[#This Row],[DOCUMENTO]],_xlfn.SORTBY(ARQUIVOS_RECEBIDOS!$E$2:$F$4998,ARQUIVOS_RECEBIDOS!$F$2:$F$4998,-1),2,)</f>
        <v>R00</v>
      </c>
      <c r="C882" s="6" t="s">
        <v>4323</v>
      </c>
      <c r="D882" s="8" t="s">
        <v>5021</v>
      </c>
      <c r="E882" s="8" t="s">
        <v>4335</v>
      </c>
      <c r="F882" s="6" t="s">
        <v>4153</v>
      </c>
      <c r="G882" s="49" t="s">
        <v>5490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82" s="6" t="str" cm="1">
        <f t="array" ref="I882">_xlfn.TEXTJOIN(", ",TRUE,_xlfn.UNIQUE(_xlfn._xlws.FILTER(ARQUIVOS_RECEBIDOS!$F$2:$F$4998,ARQUIVOS_RECEBIDOS!$E$2:$E$4998=LD_01[[#This Row],[DOCUMENTO]])))</f>
        <v>R00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01\MSV-163MS-634-RET\31.SI</v>
      </c>
      <c r="L8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ATERPA\0.TABLET\A373_Projetos_Ano01\MSV-163MS-634-RET\31.SI</v>
      </c>
    </row>
    <row r="883" spans="1:12" x14ac:dyDescent="0.3">
      <c r="A883" s="6" t="s">
        <v>3614</v>
      </c>
      <c r="B883" s="6" t="str">
        <f>VLOOKUP(LD_01[[#This Row],[DOCUMENTO]],_xlfn.SORTBY(ARQUIVOS_RECEBIDOS!$E$2:$F$4998,ARQUIVOS_RECEBIDOS!$F$2:$F$4998,-1),2,)</f>
        <v>R01</v>
      </c>
      <c r="C883" s="6" t="s">
        <v>4323</v>
      </c>
      <c r="D883" s="8" t="s">
        <v>4976</v>
      </c>
      <c r="E883" s="8" t="s">
        <v>4334</v>
      </c>
      <c r="F883" s="6" t="s">
        <v>4151</v>
      </c>
      <c r="G883" s="49" t="s">
        <v>5490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83" s="6" t="str" cm="1">
        <f t="array" ref="I883">_xlfn.TEXTJOIN(", ",TRUE,_xlfn.UNIQUE(_xlfn._xlws.FILTER(ARQUIVOS_RECEBIDOS!$F$2:$F$4998,ARQUIVOS_RECEBIDOS!$E$2:$E$4998=LD_01[[#This Row],[DOCUMENTO]])))</f>
        <v>R00, R01</v>
      </c>
      <c r="J883" s="13" cm="1">
        <f t="array" ref="J883">_xlfn.UNIQUE(_xlfn._xlws.FILTER(ARQUIVOS[DATA RECEBIMENTO],(ARQUIVOS[DOCUMENTO]=LD_01[[#This Row],[DOCUMENTO]])*(ARQUIVOS[REVISÃO]=LD_01[[#This Row],[REVISÃO]])))</f>
        <v>45859</v>
      </c>
      <c r="K8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4" spans="1:12" x14ac:dyDescent="0.3">
      <c r="A884" s="6" t="s">
        <v>3615</v>
      </c>
      <c r="B884" s="6" t="str">
        <f>VLOOKUP(LD_01[[#This Row],[DOCUMENTO]],_xlfn.SORTBY(ARQUIVOS_RECEBIDOS!$E$2:$F$4998,ARQUIVOS_RECEBIDOS!$F$2:$F$4998,-1),2,)</f>
        <v>R01</v>
      </c>
      <c r="C884" s="6" t="s">
        <v>4323</v>
      </c>
      <c r="D884" s="8" t="s">
        <v>4976</v>
      </c>
      <c r="E884" s="8" t="s">
        <v>4334</v>
      </c>
      <c r="F884" s="6" t="s">
        <v>4151</v>
      </c>
      <c r="G884" s="49" t="s">
        <v>5490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84" s="6" t="str" cm="1">
        <f t="array" ref="I884">_xlfn.TEXTJOIN(", ",TRUE,_xlfn.UNIQUE(_xlfn._xlws.FILTER(ARQUIVOS_RECEBIDOS!$F$2:$F$4998,ARQUIVOS_RECEBIDOS!$E$2:$E$4998=LD_01[[#This Row],[DOCUMENTO]])))</f>
        <v>R00, R01</v>
      </c>
      <c r="J884" s="13" cm="1">
        <f t="array" ref="J884">_xlfn.UNIQUE(_xlfn._xlws.FILTER(ARQUIVOS[DATA RECEBIMENTO],(ARQUIVOS[DOCUMENTO]=LD_01[[#This Row],[DOCUMENTO]])*(ARQUIVOS[REVISÃO]=LD_01[[#This Row],[REVISÃO]])))</f>
        <v>45859</v>
      </c>
      <c r="K8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5" spans="1:12" x14ac:dyDescent="0.3">
      <c r="A885" s="6" t="s">
        <v>3616</v>
      </c>
      <c r="B885" s="6" t="str">
        <f>VLOOKUP(LD_01[[#This Row],[DOCUMENTO]],_xlfn.SORTBY(ARQUIVOS_RECEBIDOS!$E$2:$F$4998,ARQUIVOS_RECEBIDOS!$F$2:$F$4998,-1),2,)</f>
        <v>R01</v>
      </c>
      <c r="C885" s="6" t="s">
        <v>4323</v>
      </c>
      <c r="D885" s="8" t="s">
        <v>4976</v>
      </c>
      <c r="E885" s="8" t="s">
        <v>4334</v>
      </c>
      <c r="F885" s="6" t="s">
        <v>4151</v>
      </c>
      <c r="G885" s="49" t="s">
        <v>5490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85" s="6" t="str" cm="1">
        <f t="array" ref="I885">_xlfn.TEXTJOIN(", ",TRUE,_xlfn.UNIQUE(_xlfn._xlws.FILTER(ARQUIVOS_RECEBIDOS!$F$2:$F$4998,ARQUIVOS_RECEBIDOS!$E$2:$E$4998=LD_01[[#This Row],[DOCUMENTO]])))</f>
        <v>R00, R01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6" spans="1:12" x14ac:dyDescent="0.3">
      <c r="A886" s="6" t="s">
        <v>3617</v>
      </c>
      <c r="B886" s="6" t="str">
        <f>VLOOKUP(LD_01[[#This Row],[DOCUMENTO]],_xlfn.SORTBY(ARQUIVOS_RECEBIDOS!$E$2:$F$4998,ARQUIVOS_RECEBIDOS!$F$2:$F$4998,-1),2,)</f>
        <v>R02</v>
      </c>
      <c r="C886" s="6" t="s">
        <v>4323</v>
      </c>
      <c r="D886" s="8" t="s">
        <v>4977</v>
      </c>
      <c r="E886" s="8" t="s">
        <v>4334</v>
      </c>
      <c r="F886" s="6" t="s">
        <v>4151</v>
      </c>
      <c r="G886" s="49" t="s">
        <v>5490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86" s="6" t="str" cm="1">
        <f t="array" ref="I886">_xlfn.TEXTJOIN(", ",TRUE,_xlfn.UNIQUE(_xlfn._xlws.FILTER(ARQUIVOS_RECEBIDOS!$F$2:$F$4998,ARQUIVOS_RECEBIDOS!$E$2:$E$4998=LD_01[[#This Row],[DOCUMENTO]])))</f>
        <v>R01, R02</v>
      </c>
      <c r="J886" s="13" cm="1">
        <f t="array" ref="J886">_xlfn.UNIQUE(_xlfn._xlws.FILTER(ARQUIVOS[DATA RECEBIMENTO],(ARQUIVOS[DOCUMENTO]=LD_01[[#This Row],[DOCUMENTO]])*(ARQUIVOS[REVISÃO]=LD_01[[#This Row],[REVISÃO]])))</f>
        <v>45859</v>
      </c>
      <c r="K8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7" spans="1:12" x14ac:dyDescent="0.3">
      <c r="A887" s="6" t="s">
        <v>3618</v>
      </c>
      <c r="B887" s="6" t="str">
        <f>VLOOKUP(LD_01[[#This Row],[DOCUMENTO]],_xlfn.SORTBY(ARQUIVOS_RECEBIDOS!$E$2:$F$4998,ARQUIVOS_RECEBIDOS!$F$2:$F$4998,-1),2,)</f>
        <v>R02</v>
      </c>
      <c r="C887" s="6" t="s">
        <v>4323</v>
      </c>
      <c r="D887" s="8" t="s">
        <v>4977</v>
      </c>
      <c r="E887" s="8" t="s">
        <v>4334</v>
      </c>
      <c r="F887" s="6" t="s">
        <v>4151</v>
      </c>
      <c r="G887" s="49" t="s">
        <v>5490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87" s="6" t="str" cm="1">
        <f t="array" ref="I887">_xlfn.TEXTJOIN(", ",TRUE,_xlfn.UNIQUE(_xlfn._xlws.FILTER(ARQUIVOS_RECEBIDOS!$F$2:$F$4998,ARQUIVOS_RECEBIDOS!$E$2:$E$4998=LD_01[[#This Row],[DOCUMENTO]])))</f>
        <v>R01, R02</v>
      </c>
      <c r="J887" s="13" cm="1">
        <f t="array" ref="J887">_xlfn.UNIQUE(_xlfn._xlws.FILTER(ARQUIVOS[DATA RECEBIMENTO],(ARQUIVOS[DOCUMENTO]=LD_01[[#This Row],[DOCUMENTO]])*(ARQUIVOS[REVISÃO]=LD_01[[#This Row],[REVISÃO]])))</f>
        <v>45859</v>
      </c>
      <c r="K8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8" spans="1:12" x14ac:dyDescent="0.3">
      <c r="A888" s="6" t="s">
        <v>3619</v>
      </c>
      <c r="B888" s="6" t="str">
        <f>VLOOKUP(LD_01[[#This Row],[DOCUMENTO]],_xlfn.SORTBY(ARQUIVOS_RECEBIDOS!$E$2:$F$4998,ARQUIVOS_RECEBIDOS!$F$2:$F$4998,-1),2,)</f>
        <v>R02</v>
      </c>
      <c r="C888" s="6" t="s">
        <v>4323</v>
      </c>
      <c r="D888" s="8" t="s">
        <v>4977</v>
      </c>
      <c r="E888" s="8" t="s">
        <v>4334</v>
      </c>
      <c r="F888" s="6" t="s">
        <v>4151</v>
      </c>
      <c r="G888" s="49" t="s">
        <v>5490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88" s="6" t="str" cm="1">
        <f t="array" ref="I888">_xlfn.TEXTJOIN(", ",TRUE,_xlfn.UNIQUE(_xlfn._xlws.FILTER(ARQUIVOS_RECEBIDOS!$F$2:$F$4998,ARQUIVOS_RECEBIDOS!$E$2:$E$4998=LD_01[[#This Row],[DOCUMENTO]])))</f>
        <v>R01, R02</v>
      </c>
      <c r="J888" s="13" cm="1">
        <f t="array" ref="J888">_xlfn.UNIQUE(_xlfn._xlws.FILTER(ARQUIVOS[DATA RECEBIMENTO],(ARQUIVOS[DOCUMENTO]=LD_01[[#This Row],[DOCUMENTO]])*(ARQUIVOS[REVISÃO]=LD_01[[#This Row],[REVISÃO]])))</f>
        <v>45859</v>
      </c>
      <c r="K8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89" spans="1:12" x14ac:dyDescent="0.3">
      <c r="A889" s="6" t="s">
        <v>3620</v>
      </c>
      <c r="B889" s="6" t="str">
        <f>VLOOKUP(LD_01[[#This Row],[DOCUMENTO]],_xlfn.SORTBY(ARQUIVOS_RECEBIDOS!$E$2:$F$4998,ARQUIVOS_RECEBIDOS!$F$2:$F$4998,-1),2,)</f>
        <v>R02</v>
      </c>
      <c r="C889" s="6" t="s">
        <v>4323</v>
      </c>
      <c r="D889" s="8" t="s">
        <v>4977</v>
      </c>
      <c r="E889" s="8" t="s">
        <v>4334</v>
      </c>
      <c r="F889" s="6" t="s">
        <v>4151</v>
      </c>
      <c r="G889" s="49" t="s">
        <v>5490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89" s="6" t="str" cm="1">
        <f t="array" ref="I889">_xlfn.TEXTJOIN(", ",TRUE,_xlfn.UNIQUE(_xlfn._xlws.FILTER(ARQUIVOS_RECEBIDOS!$F$2:$F$4998,ARQUIVOS_RECEBIDOS!$E$2:$E$4998=LD_01[[#This Row],[DOCUMENTO]])))</f>
        <v>R01, R02</v>
      </c>
      <c r="J889" s="13" cm="1">
        <f t="array" ref="J889">_xlfn.UNIQUE(_xlfn._xlws.FILTER(ARQUIVOS[DATA RECEBIMENTO],(ARQUIVOS[DOCUMENTO]=LD_01[[#This Row],[DOCUMENTO]])*(ARQUIVOS[REVISÃO]=LD_01[[#This Row],[REVISÃO]])))</f>
        <v>45859</v>
      </c>
      <c r="K8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0" spans="1:12" ht="28.8" x14ac:dyDescent="0.3">
      <c r="A890" s="6" t="s">
        <v>3621</v>
      </c>
      <c r="B890" s="6" t="str">
        <f>VLOOKUP(LD_01[[#This Row],[DOCUMENTO]],_xlfn.SORTBY(ARQUIVOS_RECEBIDOS!$E$2:$F$4998,ARQUIVOS_RECEBIDOS!$F$2:$F$4998,-1),2,)</f>
        <v>R02</v>
      </c>
      <c r="C890" s="6" t="s">
        <v>4323</v>
      </c>
      <c r="D890" s="8" t="s">
        <v>4978</v>
      </c>
      <c r="E890" s="8" t="s">
        <v>4334</v>
      </c>
      <c r="F890" s="6" t="s">
        <v>4151</v>
      </c>
      <c r="G890" s="49" t="s">
        <v>5490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90" s="6" t="str" cm="1">
        <f t="array" ref="I890">_xlfn.TEXTJOIN(", ",TRUE,_xlfn.UNIQUE(_xlfn._xlws.FILTER(ARQUIVOS_RECEBIDOS!$F$2:$F$4998,ARQUIVOS_RECEBIDOS!$E$2:$E$4998=LD_01[[#This Row],[DOCUMENTO]])))</f>
        <v>R01, R02</v>
      </c>
      <c r="J890" s="13" cm="1">
        <f t="array" ref="J890">_xlfn.UNIQUE(_xlfn._xlws.FILTER(ARQUIVOS[DATA RECEBIMENTO],(ARQUIVOS[DOCUMENTO]=LD_01[[#This Row],[DOCUMENTO]])*(ARQUIVOS[REVISÃO]=LD_01[[#This Row],[REVISÃO]])))</f>
        <v>45859</v>
      </c>
      <c r="K8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1" spans="1:12" x14ac:dyDescent="0.3">
      <c r="A891" s="6" t="s">
        <v>3622</v>
      </c>
      <c r="B891" s="6" t="str">
        <f>VLOOKUP(LD_01[[#This Row],[DOCUMENTO]],_xlfn.SORTBY(ARQUIVOS_RECEBIDOS!$E$2:$F$4998,ARQUIVOS_RECEBIDOS!$F$2:$F$4998,-1),2,)</f>
        <v>R00</v>
      </c>
      <c r="C891" s="6" t="s">
        <v>4323</v>
      </c>
      <c r="D891" s="8" t="s">
        <v>4979</v>
      </c>
      <c r="E891" s="8" t="s">
        <v>4334</v>
      </c>
      <c r="F891" s="6" t="s">
        <v>4151</v>
      </c>
      <c r="G891" s="49" t="s">
        <v>5490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91" s="6" t="str" cm="1">
        <f t="array" ref="I891">_xlfn.TEXTJOIN(", ",TRUE,_xlfn.UNIQUE(_xlfn._xlws.FILTER(ARQUIVOS_RECEBIDOS!$F$2:$F$4998,ARQUIVOS_RECEBIDOS!$E$2:$E$4998=LD_01[[#This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2" spans="1:12" x14ac:dyDescent="0.3">
      <c r="A892" s="6" t="s">
        <v>3623</v>
      </c>
      <c r="B892" s="6" t="str">
        <f>VLOOKUP(LD_01[[#This Row],[DOCUMENTO]],_xlfn.SORTBY(ARQUIVOS_RECEBIDOS!$E$2:$F$4998,ARQUIVOS_RECEBIDOS!$F$2:$F$4998,-1),2,)</f>
        <v>R00</v>
      </c>
      <c r="C892" s="6" t="s">
        <v>4323</v>
      </c>
      <c r="D892" s="8" t="s">
        <v>4979</v>
      </c>
      <c r="E892" s="8" t="s">
        <v>4334</v>
      </c>
      <c r="F892" s="6" t="s">
        <v>4151</v>
      </c>
      <c r="G892" s="49" t="s">
        <v>5490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92" s="6" t="str" cm="1">
        <f t="array" ref="I892">_xlfn.TEXTJOIN(", ",TRUE,_xlfn.UNIQUE(_xlfn._xlws.FILTER(ARQUIVOS_RECEBIDOS!$F$2:$F$4998,ARQUIVOS_RECEBIDOS!$E$2:$E$4998=LD_01[[#This Row],[DOCUMENTO]])))</f>
        <v>R00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3" spans="1:12" ht="28.8" x14ac:dyDescent="0.3">
      <c r="A893" s="6" t="s">
        <v>4057</v>
      </c>
      <c r="B893" s="6" t="str">
        <f>VLOOKUP(LD_01[[#This Row],[DOCUMENTO]],_xlfn.SORTBY(ARQUIVOS_RECEBIDOS!$E$2:$F$4998,ARQUIVOS_RECEBIDOS!$F$2:$F$4998,-1),2,)</f>
        <v>R00</v>
      </c>
      <c r="C893" s="6" t="s">
        <v>4323</v>
      </c>
      <c r="D893" s="8" t="s">
        <v>4980</v>
      </c>
      <c r="E893" s="8" t="s">
        <v>4334</v>
      </c>
      <c r="F893" s="6" t="s">
        <v>4151</v>
      </c>
      <c r="G893" s="49" t="s">
        <v>5490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93" s="6" t="str" cm="1">
        <f t="array" ref="I893">_xlfn.TEXTJOIN(", ",TRUE,_xlfn.UNIQUE(_xlfn._xlws.FILTER(ARQUIVOS_RECEBIDOS!$F$2:$F$4998,ARQUIVOS_RECEBIDOS!$E$2:$E$4998=LD_01[[#This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45859</v>
      </c>
      <c r="K8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4" spans="1:12" x14ac:dyDescent="0.3">
      <c r="A894" s="6" t="s">
        <v>3624</v>
      </c>
      <c r="B894" s="6" t="str">
        <f>VLOOKUP(LD_01[[#This Row],[DOCUMENTO]],_xlfn.SORTBY(ARQUIVOS_RECEBIDOS!$E$2:$F$4998,ARQUIVOS_RECEBIDOS!$F$2:$F$4998,-1),2,)</f>
        <v>R02</v>
      </c>
      <c r="C894" s="6" t="s">
        <v>4323</v>
      </c>
      <c r="D894" s="8" t="s">
        <v>4976</v>
      </c>
      <c r="E894" s="8" t="s">
        <v>4334</v>
      </c>
      <c r="F894" s="6" t="s">
        <v>4151</v>
      </c>
      <c r="G894" s="49" t="s">
        <v>5490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94" s="6" t="str" cm="1">
        <f t="array" ref="I894">_xlfn.TEXTJOIN(", ",TRUE,_xlfn.UNIQUE(_xlfn._xlws.FILTER(ARQUIVOS_RECEBIDOS!$F$2:$F$4998,ARQUIVOS_RECEBIDOS!$E$2:$E$4998=LD_01[[#This Row],[DOCUMENTO]])))</f>
        <v>R01, R02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5" spans="1:12" x14ac:dyDescent="0.3">
      <c r="A895" s="6" t="s">
        <v>3626</v>
      </c>
      <c r="B895" s="6" t="str">
        <f>VLOOKUP(LD_01[[#This Row],[DOCUMENTO]],_xlfn.SORTBY(ARQUIVOS_RECEBIDOS!$E$2:$F$4998,ARQUIVOS_RECEBIDOS!$F$2:$F$4998,-1),2,)</f>
        <v>R03</v>
      </c>
      <c r="C895" s="6" t="s">
        <v>4323</v>
      </c>
      <c r="D895" s="8" t="s">
        <v>4976</v>
      </c>
      <c r="E895" s="8" t="s">
        <v>4334</v>
      </c>
      <c r="F895" s="6" t="s">
        <v>4151</v>
      </c>
      <c r="G895" s="49" t="s">
        <v>5490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5" s="6" t="str" cm="1">
        <f t="array" ref="I895">_xlfn.TEXTJOIN(", ",TRUE,_xlfn.UNIQUE(_xlfn._xlws.FILTER(ARQUIVOS_RECEBIDOS!$F$2:$F$4998,ARQUIVOS_RECEBIDOS!$E$2:$E$4998=LD_01[[#This Row],[DOCUMENTO]])))</f>
        <v>R01, R02, R03</v>
      </c>
      <c r="J895" s="13" cm="1">
        <f t="array" ref="J895">_xlfn.UNIQUE(_xlfn._xlws.FILTER(ARQUIVOS[DATA RECEBIMENTO],(ARQUIVOS[DOCUMENTO]=LD_01[[#This Row],[DOCUMENTO]])*(ARQUIVOS[REVISÃO]=LD_01[[#This Row],[REVISÃO]])))</f>
        <v>45895</v>
      </c>
      <c r="K8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01\MSV-163MS-634-RET\32.TE</v>
      </c>
      <c r="L8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ATERPA\0.TABLET\A373_Projetos_Ano01\MSV-163MS-634-RET\32.TE</v>
      </c>
    </row>
    <row r="896" spans="1:12" x14ac:dyDescent="0.3">
      <c r="A896" s="6" t="s">
        <v>3603</v>
      </c>
      <c r="B896" s="6" t="str">
        <f>VLOOKUP(LD_01[[#This Row],[DOCUMENTO]],_xlfn.SORTBY(ARQUIVOS_RECEBIDOS!$E$2:$F$4998,ARQUIVOS_RECEBIDOS!$F$2:$F$4998,-1),2,)</f>
        <v>R00</v>
      </c>
      <c r="C896" s="6" t="s">
        <v>4323</v>
      </c>
      <c r="D896" s="8" t="s">
        <v>4246</v>
      </c>
      <c r="E896" s="8" t="s">
        <v>4167</v>
      </c>
      <c r="F896" s="6" t="s">
        <v>4149</v>
      </c>
      <c r="G896" s="49" t="s">
        <v>5490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96" s="6" t="str" cm="1">
        <f t="array" ref="I896">_xlfn.TEXTJOIN(", ",TRUE,_xlfn.UNIQUE(_xlfn._xlws.FILTER(ARQUIVOS_RECEBIDOS!$F$2:$F$4998,ARQUIVOS_RECEBIDOS!$E$2:$E$4998=LD_01[[#This Row],[DOCUMENTO]])))</f>
        <v>R00</v>
      </c>
      <c r="J896" s="13" cm="1">
        <f t="array" ref="J896">_xlfn.UNIQUE(_xlfn._xlws.FILTER(ARQUIVOS[DATA RECEBIMENTO],(ARQUIVOS[DOCUMENTO]=LD_01[[#This Row],[DOCUMENTO]])*(ARQUIVOS[REVISÃO]=LD_01[[#This Row],[REVISÃO]])))</f>
        <v>45838</v>
      </c>
      <c r="K8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01\MSV-163MS-634-RET\33.TO</v>
      </c>
      <c r="L8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ATERPA\0.TABLET\A373_Projetos_Ano01\MSV-163MS-634-RET\33.TO</v>
      </c>
    </row>
    <row r="897" spans="1:12" x14ac:dyDescent="0.3">
      <c r="A897" s="6" t="s">
        <v>3604</v>
      </c>
      <c r="B897" s="6" t="str">
        <f>VLOOKUP(LD_01[[#This Row],[DOCUMENTO]],_xlfn.SORTBY(ARQUIVOS_RECEBIDOS!$E$2:$F$4998,ARQUIVOS_RECEBIDOS!$F$2:$F$4998,-1),2,)</f>
        <v>R00</v>
      </c>
      <c r="C897" s="6" t="s">
        <v>4323</v>
      </c>
      <c r="D897" s="8" t="s">
        <v>4246</v>
      </c>
      <c r="E897" s="8" t="s">
        <v>4167</v>
      </c>
      <c r="F897" s="6" t="s">
        <v>4149</v>
      </c>
      <c r="G897" s="49" t="s">
        <v>5490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97" s="6" t="str" cm="1">
        <f t="array" ref="I897">_xlfn.TEXTJOIN(", ",TRUE,_xlfn.UNIQUE(_xlfn._xlws.FILTER(ARQUIVOS_RECEBIDOS!$F$2:$F$4998,ARQUIVOS_RECEBIDOS!$E$2:$E$4998=LD_01[[#This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01\MSV-163MS-634-RET\33.TO</v>
      </c>
      <c r="L8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ATERPA\0.TABLET\A373_Projetos_Ano01\MSV-163MS-634-RET\33.TO</v>
      </c>
    </row>
    <row r="898" spans="1:12" x14ac:dyDescent="0.3">
      <c r="A898" s="6" t="s">
        <v>3605</v>
      </c>
      <c r="B898" s="6" t="str">
        <f>VLOOKUP(LD_01[[#This Row],[DOCUMENTO]],_xlfn.SORTBY(ARQUIVOS_RECEBIDOS!$E$2:$F$4998,ARQUIVOS_RECEBIDOS!$F$2:$F$4998,-1),2,)</f>
        <v>R00</v>
      </c>
      <c r="C898" s="6" t="s">
        <v>4323</v>
      </c>
      <c r="D898" s="8" t="s">
        <v>4247</v>
      </c>
      <c r="E898" s="8" t="s">
        <v>4167</v>
      </c>
      <c r="F898" s="6" t="s">
        <v>4149</v>
      </c>
      <c r="G898" s="49" t="s">
        <v>5490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8" s="6" t="str" cm="1">
        <f t="array" ref="I898">_xlfn.TEXTJOIN(", ",TRUE,_xlfn.UNIQUE(_xlfn._xlws.FILTER(ARQUIVOS_RECEBIDOS!$F$2:$F$4998,ARQUIVOS_RECEBIDOS!$E$2:$E$4998=LD_01[[#This Row],[DOCUMENTO]])))</f>
        <v>R00</v>
      </c>
      <c r="J898" s="13" cm="1">
        <f t="array" ref="J898">_xlfn.UNIQUE(_xlfn._xlws.FILTER(ARQUIVOS[DATA RECEBIMENTO],(ARQUIVOS[DOCUMENTO]=LD_01[[#This Row],[DOCUMENTO]])*(ARQUIVOS[REVISÃO]=LD_01[[#This Row],[REVISÃO]])))</f>
        <v>45838</v>
      </c>
      <c r="K8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01\MSV-163MS-634-RET\33.TO</v>
      </c>
      <c r="L8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ATERPA\0.TABLET\A373_Projetos_Ano01\MSV-163MS-634-RET\33.TO</v>
      </c>
    </row>
    <row r="899" spans="1:12" ht="28.8" x14ac:dyDescent="0.3">
      <c r="A899" s="6" t="s">
        <v>3684</v>
      </c>
      <c r="B899" s="6" t="str">
        <f>VLOOKUP(LD_01[[#This Row],[DOCUMENTO]],_xlfn.SORTBY(ARQUIVOS_RECEBIDOS!$E$2:$F$4998,ARQUIVOS_RECEBIDOS!$F$2:$F$4998,-1),2,)</f>
        <v>R00</v>
      </c>
      <c r="C899" s="6" t="s">
        <v>4323</v>
      </c>
      <c r="D899" s="8" t="s">
        <v>5022</v>
      </c>
      <c r="E899" s="8" t="s">
        <v>4339</v>
      </c>
      <c r="F899" s="6" t="s">
        <v>4159</v>
      </c>
      <c r="G899" s="49" t="s">
        <v>5490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9" s="6" t="str" cm="1">
        <f t="array" ref="I899">_xlfn.TEXTJOIN(", ",TRUE,_xlfn.UNIQUE(_xlfn._xlws.FILTER(ARQUIVOS_RECEBIDOS!$F$2:$F$4998,ARQUIVOS_RECEBIDOS!$E$2:$E$4998=LD_01[[#This Row],[DOCUMENTO]])))</f>
        <v>R00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01\MSV-163MS-634-RET\34.TR</v>
      </c>
      <c r="L8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ATERPA\0.TABLET\A373_Projetos_Ano01\MSV-163MS-634-RET\34.TR</v>
      </c>
    </row>
    <row r="900" spans="1:12" ht="28.8" x14ac:dyDescent="0.3">
      <c r="A900" s="6" t="s">
        <v>3852</v>
      </c>
      <c r="B900" s="6" t="str">
        <f>VLOOKUP(LD_01[[#This Row],[DOCUMENTO]],_xlfn.SORTBY(ARQUIVOS_RECEBIDOS!$E$2:$F$4998,ARQUIVOS_RECEBIDOS!$F$2:$F$4998,-1),2,)</f>
        <v>R02</v>
      </c>
      <c r="C900" s="6" t="s">
        <v>4324</v>
      </c>
      <c r="D900" s="8" t="s">
        <v>4207</v>
      </c>
      <c r="E900" s="8" t="s">
        <v>4344</v>
      </c>
      <c r="F900" s="6" t="s">
        <v>4164</v>
      </c>
      <c r="G900" s="49" t="s">
        <v>5490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900" s="6" t="str" cm="1">
        <f t="array" ref="I900">_xlfn.TEXTJOIN(", ",TRUE,_xlfn.UNIQUE(_xlfn._xlws.FILTER(ARQUIVOS_RECEBIDOS!$F$2:$F$4998,ARQUIVOS_RECEBIDOS!$E$2:$E$4998=LD_01[[#This Row],[DOCUMENTO]])))</f>
        <v>R00, R01, R02</v>
      </c>
      <c r="J900" s="13" cm="1">
        <f t="array" ref="J900">_xlfn.UNIQUE(_xlfn._xlws.FILTER(ARQUIVOS[DATA RECEBIMENTO],(ARQUIVOS[DOCUMENTO]=LD_01[[#This Row],[DOCUMENTO]])*(ARQUIVOS[REVISÃO]=LD_01[[#This Row],[REVISÃO]])))</f>
        <v>45931</v>
      </c>
      <c r="K9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1" spans="1:12" x14ac:dyDescent="0.3">
      <c r="A901" s="6" t="s">
        <v>3853</v>
      </c>
      <c r="B901" s="6" t="str">
        <f>VLOOKUP(LD_01[[#This Row],[DOCUMENTO]],_xlfn.SORTBY(ARQUIVOS_RECEBIDOS!$E$2:$F$4998,ARQUIVOS_RECEBIDOS!$F$2:$F$4998,-1),2,)</f>
        <v>R02</v>
      </c>
      <c r="C901" s="6" t="s">
        <v>4324</v>
      </c>
      <c r="D901" s="8" t="s">
        <v>4208</v>
      </c>
      <c r="E901" s="8" t="s">
        <v>4344</v>
      </c>
      <c r="F901" s="6" t="s">
        <v>4164</v>
      </c>
      <c r="G901" s="49" t="s">
        <v>5490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901" s="6" t="str" cm="1">
        <f t="array" ref="I901">_xlfn.TEXTJOIN(", ",TRUE,_xlfn.UNIQUE(_xlfn._xlws.FILTER(ARQUIVOS_RECEBIDOS!$F$2:$F$4998,ARQUIVOS_RECEBIDOS!$E$2:$E$4998=LD_01[[#This Row],[DOCUMENTO]])))</f>
        <v>R00, R01, R02</v>
      </c>
      <c r="J901" s="13" cm="1">
        <f t="array" ref="J901">_xlfn.UNIQUE(_xlfn._xlws.FILTER(ARQUIVOS[DATA RECEBIMENTO],(ARQUIVOS[DOCUMENTO]=LD_01[[#This Row],[DOCUMENTO]])*(ARQUIVOS[REVISÃO]=LD_01[[#This Row],[REVISÃO]])))</f>
        <v>45931</v>
      </c>
      <c r="K9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2" spans="1:12" x14ac:dyDescent="0.3">
      <c r="A902" s="6" t="s">
        <v>3854</v>
      </c>
      <c r="B902" s="6" t="str">
        <f>VLOOKUP(LD_01[[#This Row],[DOCUMENTO]],_xlfn.SORTBY(ARQUIVOS_RECEBIDOS!$E$2:$F$4998,ARQUIVOS_RECEBIDOS!$F$2:$F$4998,-1),2,)</f>
        <v>R02</v>
      </c>
      <c r="C902" s="6" t="s">
        <v>4324</v>
      </c>
      <c r="D902" s="8" t="s">
        <v>4209</v>
      </c>
      <c r="E902" s="8" t="s">
        <v>4344</v>
      </c>
      <c r="F902" s="6" t="s">
        <v>4164</v>
      </c>
      <c r="G902" s="49" t="s">
        <v>5490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902" s="6" t="str" cm="1">
        <f t="array" ref="I902">_xlfn.TEXTJOIN(", ",TRUE,_xlfn.UNIQUE(_xlfn._xlws.FILTER(ARQUIVOS_RECEBIDOS!$F$2:$F$4998,ARQUIVOS_RECEBIDOS!$E$2:$E$4998=LD_01[[#This Row],[DOCUMENTO]])))</f>
        <v>R00, R01, R02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3" spans="1:12" x14ac:dyDescent="0.3">
      <c r="A903" s="6" t="s">
        <v>3855</v>
      </c>
      <c r="B903" s="6" t="str">
        <f>VLOOKUP(LD_01[[#This Row],[DOCUMENTO]],_xlfn.SORTBY(ARQUIVOS_RECEBIDOS!$E$2:$F$4998,ARQUIVOS_RECEBIDOS!$F$2:$F$4998,-1),2,)</f>
        <v>R02</v>
      </c>
      <c r="C903" s="6" t="s">
        <v>4324</v>
      </c>
      <c r="D903" s="8" t="s">
        <v>4210</v>
      </c>
      <c r="E903" s="8" t="s">
        <v>4344</v>
      </c>
      <c r="F903" s="6" t="s">
        <v>4164</v>
      </c>
      <c r="G903" s="49" t="s">
        <v>5490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903" s="6" t="str" cm="1">
        <f t="array" ref="I903">_xlfn.TEXTJOIN(", ",TRUE,_xlfn.UNIQUE(_xlfn._xlws.FILTER(ARQUIVOS_RECEBIDOS!$F$2:$F$4998,ARQUIVOS_RECEBIDOS!$E$2:$E$4998=LD_01[[#This Row],[DOCUMENTO]])))</f>
        <v>R00, R01, R02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4" spans="1:12" x14ac:dyDescent="0.3">
      <c r="A904" s="6" t="s">
        <v>3856</v>
      </c>
      <c r="B904" s="6" t="str">
        <f>VLOOKUP(LD_01[[#This Row],[DOCUMENTO]],_xlfn.SORTBY(ARQUIVOS_RECEBIDOS!$E$2:$F$4998,ARQUIVOS_RECEBIDOS!$F$2:$F$4998,-1),2,)</f>
        <v>R02</v>
      </c>
      <c r="C904" s="6" t="s">
        <v>4324</v>
      </c>
      <c r="D904" s="8" t="s">
        <v>4211</v>
      </c>
      <c r="E904" s="8" t="s">
        <v>4344</v>
      </c>
      <c r="F904" s="6" t="s">
        <v>4164</v>
      </c>
      <c r="G904" s="49" t="s">
        <v>5490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904" s="6" t="str" cm="1">
        <f t="array" ref="I904">_xlfn.TEXTJOIN(", ",TRUE,_xlfn.UNIQUE(_xlfn._xlws.FILTER(ARQUIVOS_RECEBIDOS!$F$2:$F$4998,ARQUIVOS_RECEBIDOS!$E$2:$E$4998=LD_01[[#This Row],[DOCUMENTO]])))</f>
        <v>R00, R01, R02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5" spans="1:12" x14ac:dyDescent="0.3">
      <c r="A905" s="6" t="s">
        <v>3857</v>
      </c>
      <c r="B905" s="6" t="str">
        <f>VLOOKUP(LD_01[[#This Row],[DOCUMENTO]],_xlfn.SORTBY(ARQUIVOS_RECEBIDOS!$E$2:$F$4998,ARQUIVOS_RECEBIDOS!$F$2:$F$4998,-1),2,)</f>
        <v>R02</v>
      </c>
      <c r="C905" s="6" t="s">
        <v>4324</v>
      </c>
      <c r="D905" s="8" t="s">
        <v>4212</v>
      </c>
      <c r="E905" s="8" t="s">
        <v>4344</v>
      </c>
      <c r="F905" s="6" t="s">
        <v>4164</v>
      </c>
      <c r="G905" s="49" t="s">
        <v>5490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905" s="6" t="str" cm="1">
        <f t="array" ref="I905">_xlfn.TEXTJOIN(", ",TRUE,_xlfn.UNIQUE(_xlfn._xlws.FILTER(ARQUIVOS_RECEBIDOS!$F$2:$F$4998,ARQUIVOS_RECEBIDOS!$E$2:$E$4998=LD_01[[#This Row],[DOCUMENTO]])))</f>
        <v>R00, R01, R02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6" spans="1:12" ht="28.8" x14ac:dyDescent="0.3">
      <c r="A906" s="6" t="s">
        <v>3858</v>
      </c>
      <c r="B906" s="6" t="str">
        <f>VLOOKUP(LD_01[[#This Row],[DOCUMENTO]],_xlfn.SORTBY(ARQUIVOS_RECEBIDOS!$E$2:$F$4998,ARQUIVOS_RECEBIDOS!$F$2:$F$4998,-1),2,)</f>
        <v>R02</v>
      </c>
      <c r="C906" s="6" t="s">
        <v>4324</v>
      </c>
      <c r="D906" s="8" t="s">
        <v>4213</v>
      </c>
      <c r="E906" s="8" t="s">
        <v>4344</v>
      </c>
      <c r="F906" s="6" t="s">
        <v>4164</v>
      </c>
      <c r="G906" s="49" t="s">
        <v>5490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906" s="6" t="str" cm="1">
        <f t="array" ref="I906">_xlfn.TEXTJOIN(", ",TRUE,_xlfn.UNIQUE(_xlfn._xlws.FILTER(ARQUIVOS_RECEBIDOS!$F$2:$F$4998,ARQUIVOS_RECEBIDOS!$E$2:$E$4998=LD_01[[#This Row],[DOCUMENTO]])))</f>
        <v>R00, R01, R02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7" spans="1:12" x14ac:dyDescent="0.3">
      <c r="A907" s="6" t="s">
        <v>3859</v>
      </c>
      <c r="B907" s="6" t="str">
        <f>VLOOKUP(LD_01[[#This Row],[DOCUMENTO]],_xlfn.SORTBY(ARQUIVOS_RECEBIDOS!$E$2:$F$4998,ARQUIVOS_RECEBIDOS!$F$2:$F$4998,-1),2,)</f>
        <v>R02</v>
      </c>
      <c r="C907" s="6" t="s">
        <v>4324</v>
      </c>
      <c r="D907" s="8" t="s">
        <v>4214</v>
      </c>
      <c r="E907" s="8" t="s">
        <v>4344</v>
      </c>
      <c r="F907" s="6" t="s">
        <v>4164</v>
      </c>
      <c r="G907" s="49" t="s">
        <v>5490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907" s="6" t="str" cm="1">
        <f t="array" ref="I907">_xlfn.TEXTJOIN(", ",TRUE,_xlfn.UNIQUE(_xlfn._xlws.FILTER(ARQUIVOS_RECEBIDOS!$F$2:$F$4998,ARQUIVOS_RECEBIDOS!$E$2:$E$4998=LD_01[[#This Row],[DOCUMENTO]])))</f>
        <v>R00, R01, R02</v>
      </c>
      <c r="J907" s="13" cm="1">
        <f t="array" ref="J907">_xlfn.UNIQUE(_xlfn._xlws.FILTER(ARQUIVOS[DATA RECEBIMENTO],(ARQUIVOS[DOCUMENTO]=LD_01[[#This Row],[DOCUMENTO]])*(ARQUIVOS[REVISÃO]=LD_01[[#This Row],[REVISÃO]])))</f>
        <v>45931</v>
      </c>
      <c r="K9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8" spans="1:12" x14ac:dyDescent="0.3">
      <c r="A908" s="6" t="s">
        <v>3860</v>
      </c>
      <c r="B908" s="6" t="str">
        <f>VLOOKUP(LD_01[[#This Row],[DOCUMENTO]],_xlfn.SORTBY(ARQUIVOS_RECEBIDOS!$E$2:$F$4998,ARQUIVOS_RECEBIDOS!$F$2:$F$4998,-1),2,)</f>
        <v>R02</v>
      </c>
      <c r="C908" s="6" t="s">
        <v>4324</v>
      </c>
      <c r="D908" s="8" t="s">
        <v>4215</v>
      </c>
      <c r="E908" s="8" t="s">
        <v>4344</v>
      </c>
      <c r="F908" s="6" t="s">
        <v>4164</v>
      </c>
      <c r="G908" s="49" t="s">
        <v>5490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908" s="6" t="str" cm="1">
        <f t="array" ref="I908">_xlfn.TEXTJOIN(", ",TRUE,_xlfn.UNIQUE(_xlfn._xlws.FILTER(ARQUIVOS_RECEBIDOS!$F$2:$F$4998,ARQUIVOS_RECEBIDOS!$E$2:$E$4998=LD_01[[#This Row],[DOCUMENTO]])))</f>
        <v>R00, R01, R02</v>
      </c>
      <c r="J908" s="13" cm="1">
        <f t="array" ref="J908">_xlfn.UNIQUE(_xlfn._xlws.FILTER(ARQUIVOS[DATA RECEBIMENTO],(ARQUIVOS[DOCUMENTO]=LD_01[[#This Row],[DOCUMENTO]])*(ARQUIVOS[REVISÃO]=LD_01[[#This Row],[REVISÃO]])))</f>
        <v>45931</v>
      </c>
      <c r="K9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09" spans="1:12" x14ac:dyDescent="0.3">
      <c r="A909" s="6" t="s">
        <v>3861</v>
      </c>
      <c r="B909" s="6" t="str">
        <f>VLOOKUP(LD_01[[#This Row],[DOCUMENTO]],_xlfn.SORTBY(ARQUIVOS_RECEBIDOS!$E$2:$F$4998,ARQUIVOS_RECEBIDOS!$F$2:$F$4998,-1),2,)</f>
        <v>R02</v>
      </c>
      <c r="C909" s="6" t="s">
        <v>4324</v>
      </c>
      <c r="D909" s="8" t="s">
        <v>4216</v>
      </c>
      <c r="E909" s="8" t="s">
        <v>4344</v>
      </c>
      <c r="F909" s="6" t="s">
        <v>4164</v>
      </c>
      <c r="G909" s="49" t="s">
        <v>5490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909" s="6" t="str" cm="1">
        <f t="array" ref="I909">_xlfn.TEXTJOIN(", ",TRUE,_xlfn.UNIQUE(_xlfn._xlws.FILTER(ARQUIVOS_RECEBIDOS!$F$2:$F$4998,ARQUIVOS_RECEBIDOS!$E$2:$E$4998=LD_01[[#This Row],[DOCUMENTO]])))</f>
        <v>R00, R01, R02</v>
      </c>
      <c r="J909" s="13" cm="1">
        <f t="array" ref="J909">_xlfn.UNIQUE(_xlfn._xlws.FILTER(ARQUIVOS[DATA RECEBIMENTO],(ARQUIVOS[DOCUMENTO]=LD_01[[#This Row],[DOCUMENTO]])*(ARQUIVOS[REVISÃO]=LD_01[[#This Row],[REVISÃO]])))</f>
        <v>45931</v>
      </c>
      <c r="K9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0" spans="1:12" ht="28.8" x14ac:dyDescent="0.3">
      <c r="A910" s="6" t="s">
        <v>3862</v>
      </c>
      <c r="B910" s="6" t="str">
        <f>VLOOKUP(LD_01[[#This Row],[DOCUMENTO]],_xlfn.SORTBY(ARQUIVOS_RECEBIDOS!$E$2:$F$4998,ARQUIVOS_RECEBIDOS!$F$2:$F$4998,-1),2,)</f>
        <v>R02</v>
      </c>
      <c r="C910" s="6" t="s">
        <v>4324</v>
      </c>
      <c r="D910" s="8" t="s">
        <v>4217</v>
      </c>
      <c r="E910" s="8" t="s">
        <v>4344</v>
      </c>
      <c r="F910" s="6" t="s">
        <v>4164</v>
      </c>
      <c r="G910" s="49" t="s">
        <v>5490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910" s="6" t="str" cm="1">
        <f t="array" ref="I910">_xlfn.TEXTJOIN(", ",TRUE,_xlfn.UNIQUE(_xlfn._xlws.FILTER(ARQUIVOS_RECEBIDOS!$F$2:$F$4998,ARQUIVOS_RECEBIDOS!$E$2:$E$4998=LD_01[[#This Row],[DOCUMENTO]])))</f>
        <v>R00, R01, R02</v>
      </c>
      <c r="J910" s="13" cm="1">
        <f t="array" ref="J910">_xlfn.UNIQUE(_xlfn._xlws.FILTER(ARQUIVOS[DATA RECEBIMENTO],(ARQUIVOS[DOCUMENTO]=LD_01[[#This Row],[DOCUMENTO]])*(ARQUIVOS[REVISÃO]=LD_01[[#This Row],[REVISÃO]])))</f>
        <v>45931</v>
      </c>
      <c r="K9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1" spans="1:12" ht="28.8" x14ac:dyDescent="0.3">
      <c r="A911" s="6" t="s">
        <v>3863</v>
      </c>
      <c r="B911" s="6" t="str">
        <f>VLOOKUP(LD_01[[#This Row],[DOCUMENTO]],_xlfn.SORTBY(ARQUIVOS_RECEBIDOS!$E$2:$F$4998,ARQUIVOS_RECEBIDOS!$F$2:$F$4998,-1),2,)</f>
        <v>R02</v>
      </c>
      <c r="C911" s="6" t="s">
        <v>4324</v>
      </c>
      <c r="D911" s="8" t="s">
        <v>4218</v>
      </c>
      <c r="E911" s="8" t="s">
        <v>4344</v>
      </c>
      <c r="F911" s="6" t="s">
        <v>4164</v>
      </c>
      <c r="G911" s="49" t="s">
        <v>5490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911" s="6" t="str" cm="1">
        <f t="array" ref="I911">_xlfn.TEXTJOIN(", ",TRUE,_xlfn.UNIQUE(_xlfn._xlws.FILTER(ARQUIVOS_RECEBIDOS!$F$2:$F$4998,ARQUIVOS_RECEBIDOS!$E$2:$E$4998=LD_01[[#This Row],[DOCUMENTO]])))</f>
        <v>R00, R01, R02</v>
      </c>
      <c r="J911" s="13" cm="1">
        <f t="array" ref="J911">_xlfn.UNIQUE(_xlfn._xlws.FILTER(ARQUIVOS[DATA RECEBIMENTO],(ARQUIVOS[DOCUMENTO]=LD_01[[#This Row],[DOCUMENTO]])*(ARQUIVOS[REVISÃO]=LD_01[[#This Row],[REVISÃO]])))</f>
        <v>45931</v>
      </c>
      <c r="K9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2" spans="1:12" ht="28.8" x14ac:dyDescent="0.3">
      <c r="A912" s="6" t="s">
        <v>3864</v>
      </c>
      <c r="B912" s="6" t="str">
        <f>VLOOKUP(LD_01[[#This Row],[DOCUMENTO]],_xlfn.SORTBY(ARQUIVOS_RECEBIDOS!$E$2:$F$4998,ARQUIVOS_RECEBIDOS!$F$2:$F$4998,-1),2,)</f>
        <v>R02</v>
      </c>
      <c r="C912" s="6" t="s">
        <v>4324</v>
      </c>
      <c r="D912" s="8" t="s">
        <v>4219</v>
      </c>
      <c r="E912" s="8" t="s">
        <v>4344</v>
      </c>
      <c r="F912" s="6" t="s">
        <v>4164</v>
      </c>
      <c r="G912" s="49" t="s">
        <v>5490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912" s="6" t="str" cm="1">
        <f t="array" ref="I912">_xlfn.TEXTJOIN(", ",TRUE,_xlfn.UNIQUE(_xlfn._xlws.FILTER(ARQUIVOS_RECEBIDOS!$F$2:$F$4998,ARQUIVOS_RECEBIDOS!$E$2:$E$4998=LD_01[[#This Row],[DOCUMENTO]])))</f>
        <v>R00, R01, R02</v>
      </c>
      <c r="J912" s="13" cm="1">
        <f t="array" ref="J912">_xlfn.UNIQUE(_xlfn._xlws.FILTER(ARQUIVOS[DATA RECEBIMENTO],(ARQUIVOS[DOCUMENTO]=LD_01[[#This Row],[DOCUMENTO]])*(ARQUIVOS[REVISÃO]=LD_01[[#This Row],[REVISÃO]])))</f>
        <v>45931</v>
      </c>
      <c r="K9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3" spans="1:12" ht="28.8" x14ac:dyDescent="0.3">
      <c r="A913" s="6" t="s">
        <v>3865</v>
      </c>
      <c r="B913" s="6" t="str">
        <f>VLOOKUP(LD_01[[#This Row],[DOCUMENTO]],_xlfn.SORTBY(ARQUIVOS_RECEBIDOS!$E$2:$F$4998,ARQUIVOS_RECEBIDOS!$F$2:$F$4998,-1),2,)</f>
        <v>R02</v>
      </c>
      <c r="C913" s="6" t="s">
        <v>4324</v>
      </c>
      <c r="D913" s="8" t="s">
        <v>4219</v>
      </c>
      <c r="E913" s="8" t="s">
        <v>4344</v>
      </c>
      <c r="F913" s="6" t="s">
        <v>4164</v>
      </c>
      <c r="G913" s="49" t="s">
        <v>5490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913" s="6" t="str" cm="1">
        <f t="array" ref="I913">_xlfn.TEXTJOIN(", ",TRUE,_xlfn.UNIQUE(_xlfn._xlws.FILTER(ARQUIVOS_RECEBIDOS!$F$2:$F$4998,ARQUIVOS_RECEBIDOS!$E$2:$E$4998=LD_01[[#This Row],[DOCUMENTO]])))</f>
        <v>R00, R01, R02</v>
      </c>
      <c r="J913" s="13" cm="1">
        <f t="array" ref="J913">_xlfn.UNIQUE(_xlfn._xlws.FILTER(ARQUIVOS[DATA RECEBIMENTO],(ARQUIVOS[DOCUMENTO]=LD_01[[#This Row],[DOCUMENTO]])*(ARQUIVOS[REVISÃO]=LD_01[[#This Row],[REVISÃO]])))</f>
        <v>45931</v>
      </c>
      <c r="K9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4" spans="1:12" ht="28.8" x14ac:dyDescent="0.3">
      <c r="A914" s="6" t="s">
        <v>3866</v>
      </c>
      <c r="B914" s="6" t="str">
        <f>VLOOKUP(LD_01[[#This Row],[DOCUMENTO]],_xlfn.SORTBY(ARQUIVOS_RECEBIDOS!$E$2:$F$4998,ARQUIVOS_RECEBIDOS!$F$2:$F$4998,-1),2,)</f>
        <v>R02</v>
      </c>
      <c r="C914" s="6" t="s">
        <v>4324</v>
      </c>
      <c r="D914" s="8" t="s">
        <v>4220</v>
      </c>
      <c r="E914" s="8" t="s">
        <v>4344</v>
      </c>
      <c r="F914" s="6" t="s">
        <v>4164</v>
      </c>
      <c r="G914" s="49" t="s">
        <v>5490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914" s="6" t="str" cm="1">
        <f t="array" ref="I914">_xlfn.TEXTJOIN(", ",TRUE,_xlfn.UNIQUE(_xlfn._xlws.FILTER(ARQUIVOS_RECEBIDOS!$F$2:$F$4998,ARQUIVOS_RECEBIDOS!$E$2:$E$4998=LD_01[[#This Row],[DOCUMENTO]])))</f>
        <v>R00, R01, R02</v>
      </c>
      <c r="J914" s="13" cm="1">
        <f t="array" ref="J914">_xlfn.UNIQUE(_xlfn._xlws.FILTER(ARQUIVOS[DATA RECEBIMENTO],(ARQUIVOS[DOCUMENTO]=LD_01[[#This Row],[DOCUMENTO]])*(ARQUIVOS[REVISÃO]=LD_01[[#This Row],[REVISÃO]])))</f>
        <v>45931</v>
      </c>
      <c r="K9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5" spans="1:12" ht="28.8" x14ac:dyDescent="0.3">
      <c r="A915" s="6" t="s">
        <v>3867</v>
      </c>
      <c r="B915" s="6" t="str">
        <f>VLOOKUP(LD_01[[#This Row],[DOCUMENTO]],_xlfn.SORTBY(ARQUIVOS_RECEBIDOS!$E$2:$F$4998,ARQUIVOS_RECEBIDOS!$F$2:$F$4998,-1),2,)</f>
        <v>R01</v>
      </c>
      <c r="C915" s="6" t="s">
        <v>4324</v>
      </c>
      <c r="D915" s="8" t="s">
        <v>4221</v>
      </c>
      <c r="E915" s="8" t="s">
        <v>4344</v>
      </c>
      <c r="F915" s="6" t="s">
        <v>4164</v>
      </c>
      <c r="G915" s="49" t="s">
        <v>5490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MSV-163MS-638+600-EDI-EXE-DE-P1-101-R01.pdf</v>
      </c>
      <c r="I915" s="6" t="str" cm="1">
        <f t="array" ref="I915">_xlfn.TEXTJOIN(", ",TRUE,_xlfn.UNIQUE(_xlfn._xlws.FILTER(ARQUIVOS_RECEBIDOS!$F$2:$F$4998,ARQUIVOS_RECEBIDOS!$E$2:$E$4998=LD_01[[#This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45931</v>
      </c>
      <c r="K9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6" spans="1:12" ht="28.8" x14ac:dyDescent="0.3">
      <c r="A916" s="6" t="s">
        <v>3868</v>
      </c>
      <c r="B916" s="6" t="str">
        <f>VLOOKUP(LD_01[[#This Row],[DOCUMENTO]],_xlfn.SORTBY(ARQUIVOS_RECEBIDOS!$E$2:$F$4998,ARQUIVOS_RECEBIDOS!$F$2:$F$4998,-1),2,)</f>
        <v>R01</v>
      </c>
      <c r="C916" s="6" t="s">
        <v>4324</v>
      </c>
      <c r="D916" s="8" t="s">
        <v>4222</v>
      </c>
      <c r="E916" s="8" t="s">
        <v>4344</v>
      </c>
      <c r="F916" s="6" t="s">
        <v>4164</v>
      </c>
      <c r="G916" s="49" t="s">
        <v>5490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916" s="6" t="str" cm="1">
        <f t="array" ref="I916">_xlfn.TEXTJOIN(", ",TRUE,_xlfn.UNIQUE(_xlfn._xlws.FILTER(ARQUIVOS_RECEBIDOS!$F$2:$F$4998,ARQUIVOS_RECEBIDOS!$E$2:$E$4998=LD_01[[#This Row],[DOCUMENTO]])))</f>
        <v>R00, R01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7" spans="1:12" x14ac:dyDescent="0.3">
      <c r="A917" s="6" t="s">
        <v>3869</v>
      </c>
      <c r="B917" s="6" t="str">
        <f>VLOOKUP(LD_01[[#This Row],[DOCUMENTO]],_xlfn.SORTBY(ARQUIVOS_RECEBIDOS!$E$2:$F$4998,ARQUIVOS_RECEBIDOS!$F$2:$F$4998,-1),2,)</f>
        <v>R01</v>
      </c>
      <c r="C917" s="6" t="s">
        <v>4324</v>
      </c>
      <c r="D917" s="8" t="s">
        <v>4223</v>
      </c>
      <c r="E917" s="8" t="s">
        <v>4344</v>
      </c>
      <c r="F917" s="6" t="s">
        <v>4164</v>
      </c>
      <c r="G917" s="49" t="s">
        <v>5490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917" s="6" t="str" cm="1">
        <f t="array" ref="I917">_xlfn.TEXTJOIN(", ",TRUE,_xlfn.UNIQUE(_xlfn._xlws.FILTER(ARQUIVOS_RECEBIDOS!$F$2:$F$4998,ARQUIVOS_RECEBIDOS!$E$2:$E$4998=LD_01[[#This Row],[DOCUMENTO]])))</f>
        <v>R00, R01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8" spans="1:12" ht="28.8" x14ac:dyDescent="0.3">
      <c r="A918" s="6" t="s">
        <v>3870</v>
      </c>
      <c r="B918" s="6" t="str">
        <f>VLOOKUP(LD_01[[#This Row],[DOCUMENTO]],_xlfn.SORTBY(ARQUIVOS_RECEBIDOS!$E$2:$F$4998,ARQUIVOS_RECEBIDOS!$F$2:$F$4998,-1),2,)</f>
        <v>R01</v>
      </c>
      <c r="C918" s="6" t="s">
        <v>4324</v>
      </c>
      <c r="D918" s="8" t="s">
        <v>4224</v>
      </c>
      <c r="E918" s="8" t="s">
        <v>4344</v>
      </c>
      <c r="F918" s="6" t="s">
        <v>4164</v>
      </c>
      <c r="G918" s="49" t="s">
        <v>5490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918" s="6" t="str" cm="1">
        <f t="array" ref="I918">_xlfn.TEXTJOIN(", ",TRUE,_xlfn.UNIQUE(_xlfn._xlws.FILTER(ARQUIVOS_RECEBIDOS!$F$2:$F$4998,ARQUIVOS_RECEBIDOS!$E$2:$E$4998=LD_01[[#This Row],[DOCUMENTO]])))</f>
        <v>R00, R01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19" spans="1:12" ht="28.8" x14ac:dyDescent="0.3">
      <c r="A919" s="6" t="s">
        <v>3871</v>
      </c>
      <c r="B919" s="6" t="str">
        <f>VLOOKUP(LD_01[[#This Row],[DOCUMENTO]],_xlfn.SORTBY(ARQUIVOS_RECEBIDOS!$E$2:$F$4998,ARQUIVOS_RECEBIDOS!$F$2:$F$4998,-1),2,)</f>
        <v>R01</v>
      </c>
      <c r="C919" s="6" t="s">
        <v>4324</v>
      </c>
      <c r="D919" s="8" t="s">
        <v>4225</v>
      </c>
      <c r="E919" s="8" t="s">
        <v>4344</v>
      </c>
      <c r="F919" s="6" t="s">
        <v>4164</v>
      </c>
      <c r="G919" s="49" t="s">
        <v>5490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919" s="6" t="str" cm="1">
        <f t="array" ref="I919">_xlfn.TEXTJOIN(", ",TRUE,_xlfn.UNIQUE(_xlfn._xlws.FILTER(ARQUIVOS_RECEBIDOS!$F$2:$F$4998,ARQUIVOS_RECEBIDOS!$E$2:$E$4998=LD_01[[#This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45931</v>
      </c>
      <c r="K9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0" spans="1:12" ht="28.8" x14ac:dyDescent="0.3">
      <c r="A920" s="6" t="s">
        <v>3872</v>
      </c>
      <c r="B920" s="6" t="str">
        <f>VLOOKUP(LD_01[[#This Row],[DOCUMENTO]],_xlfn.SORTBY(ARQUIVOS_RECEBIDOS!$E$2:$F$4998,ARQUIVOS_RECEBIDOS!$F$2:$F$4998,-1),2,)</f>
        <v>R01</v>
      </c>
      <c r="C920" s="6" t="s">
        <v>4324</v>
      </c>
      <c r="D920" s="8" t="s">
        <v>4226</v>
      </c>
      <c r="E920" s="8" t="s">
        <v>4344</v>
      </c>
      <c r="F920" s="6" t="s">
        <v>4164</v>
      </c>
      <c r="G920" s="49" t="s">
        <v>5490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920" s="6" t="str" cm="1">
        <f t="array" ref="I920">_xlfn.TEXTJOIN(", ",TRUE,_xlfn.UNIQUE(_xlfn._xlws.FILTER(ARQUIVOS_RECEBIDOS!$F$2:$F$4998,ARQUIVOS_RECEBIDOS!$E$2:$E$4998=LD_01[[#This Row],[DOCUMENTO]])))</f>
        <v>R00, R01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1" spans="1:12" ht="28.8" x14ac:dyDescent="0.3">
      <c r="A921" s="6" t="s">
        <v>3873</v>
      </c>
      <c r="B921" s="6" t="str">
        <f>VLOOKUP(LD_01[[#This Row],[DOCUMENTO]],_xlfn.SORTBY(ARQUIVOS_RECEBIDOS!$E$2:$F$4998,ARQUIVOS_RECEBIDOS!$F$2:$F$4998,-1),2,)</f>
        <v>R01</v>
      </c>
      <c r="C921" s="6" t="s">
        <v>4324</v>
      </c>
      <c r="D921" s="8" t="s">
        <v>4227</v>
      </c>
      <c r="E921" s="8" t="s">
        <v>4344</v>
      </c>
      <c r="F921" s="6" t="s">
        <v>4164</v>
      </c>
      <c r="G921" s="49" t="s">
        <v>5490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921" s="6" t="str" cm="1">
        <f t="array" ref="I921">_xlfn.TEXTJOIN(", ",TRUE,_xlfn.UNIQUE(_xlfn._xlws.FILTER(ARQUIVOS_RECEBIDOS!$F$2:$F$4998,ARQUIVOS_RECEBIDOS!$E$2:$E$4998=LD_01[[#This Row],[DOCUMENTO]])))</f>
        <v>R00, R01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2" spans="1:12" ht="28.8" x14ac:dyDescent="0.3">
      <c r="A922" s="6" t="s">
        <v>3874</v>
      </c>
      <c r="B922" s="6" t="str">
        <f>VLOOKUP(LD_01[[#This Row],[DOCUMENTO]],_xlfn.SORTBY(ARQUIVOS_RECEBIDOS!$E$2:$F$4998,ARQUIVOS_RECEBIDOS!$F$2:$F$4998,-1),2,)</f>
        <v>R01</v>
      </c>
      <c r="C922" s="6" t="s">
        <v>4324</v>
      </c>
      <c r="D922" s="8" t="s">
        <v>4228</v>
      </c>
      <c r="E922" s="8" t="s">
        <v>4344</v>
      </c>
      <c r="F922" s="6" t="s">
        <v>4164</v>
      </c>
      <c r="G922" s="49" t="s">
        <v>5490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922" s="6" t="str" cm="1">
        <f t="array" ref="I922">_xlfn.TEXTJOIN(", ",TRUE,_xlfn.UNIQUE(_xlfn._xlws.FILTER(ARQUIVOS_RECEBIDOS!$F$2:$F$4998,ARQUIVOS_RECEBIDOS!$E$2:$E$4998=LD_01[[#This Row],[DOCUMENTO]])))</f>
        <v>R00, R01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3" spans="1:12" ht="28.8" x14ac:dyDescent="0.3">
      <c r="A923" s="6" t="s">
        <v>3875</v>
      </c>
      <c r="B923" s="6" t="str">
        <f>VLOOKUP(LD_01[[#This Row],[DOCUMENTO]],_xlfn.SORTBY(ARQUIVOS_RECEBIDOS!$E$2:$F$4998,ARQUIVOS_RECEBIDOS!$F$2:$F$4998,-1),2,)</f>
        <v>R01</v>
      </c>
      <c r="C923" s="6" t="s">
        <v>4324</v>
      </c>
      <c r="D923" s="8" t="s">
        <v>4229</v>
      </c>
      <c r="E923" s="8" t="s">
        <v>4344</v>
      </c>
      <c r="F923" s="6" t="s">
        <v>4164</v>
      </c>
      <c r="G923" s="49" t="s">
        <v>5490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923" s="6" t="str" cm="1">
        <f t="array" ref="I923">_xlfn.TEXTJOIN(", ",TRUE,_xlfn.UNIQUE(_xlfn._xlws.FILTER(ARQUIVOS_RECEBIDOS!$F$2:$F$4998,ARQUIVOS_RECEBIDOS!$E$2:$E$4998=LD_01[[#This Row],[DOCUMENTO]])))</f>
        <v>R00, R01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4" spans="1:12" ht="28.8" x14ac:dyDescent="0.3">
      <c r="A924" s="6" t="s">
        <v>3876</v>
      </c>
      <c r="B924" s="6" t="str">
        <f>VLOOKUP(LD_01[[#This Row],[DOCUMENTO]],_xlfn.SORTBY(ARQUIVOS_RECEBIDOS!$E$2:$F$4998,ARQUIVOS_RECEBIDOS!$F$2:$F$4998,-1),2,)</f>
        <v>R01</v>
      </c>
      <c r="C924" s="6" t="s">
        <v>4324</v>
      </c>
      <c r="D924" s="8" t="s">
        <v>4230</v>
      </c>
      <c r="E924" s="8" t="s">
        <v>4344</v>
      </c>
      <c r="F924" s="6" t="s">
        <v>4164</v>
      </c>
      <c r="G924" s="49" t="s">
        <v>5490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924" s="6" t="str" cm="1">
        <f t="array" ref="I924">_xlfn.TEXTJOIN(", ",TRUE,_xlfn.UNIQUE(_xlfn._xlws.FILTER(ARQUIVOS_RECEBIDOS!$F$2:$F$4998,ARQUIVOS_RECEBIDOS!$E$2:$E$4998=LD_01[[#This Row],[DOCUMENTO]])))</f>
        <v>R00, R01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5" spans="1:12" ht="28.8" x14ac:dyDescent="0.3">
      <c r="A925" s="6" t="s">
        <v>3877</v>
      </c>
      <c r="B925" s="6" t="str">
        <f>VLOOKUP(LD_01[[#This Row],[DOCUMENTO]],_xlfn.SORTBY(ARQUIVOS_RECEBIDOS!$E$2:$F$4998,ARQUIVOS_RECEBIDOS!$F$2:$F$4998,-1),2,)</f>
        <v>R01</v>
      </c>
      <c r="C925" s="6" t="s">
        <v>4324</v>
      </c>
      <c r="D925" s="8" t="s">
        <v>4231</v>
      </c>
      <c r="E925" s="8" t="s">
        <v>4344</v>
      </c>
      <c r="F925" s="6" t="s">
        <v>4164</v>
      </c>
      <c r="G925" s="49" t="s">
        <v>5490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925" s="6" t="str" cm="1">
        <f t="array" ref="I925">_xlfn.TEXTJOIN(", ",TRUE,_xlfn.UNIQUE(_xlfn._xlws.FILTER(ARQUIVOS_RECEBIDOS!$F$2:$F$4998,ARQUIVOS_RECEBIDOS!$E$2:$E$4998=LD_01[[#This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45931</v>
      </c>
      <c r="K9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6" spans="1:12" ht="28.8" x14ac:dyDescent="0.3">
      <c r="A926" s="6" t="s">
        <v>3878</v>
      </c>
      <c r="B926" s="6" t="str">
        <f>VLOOKUP(LD_01[[#This Row],[DOCUMENTO]],_xlfn.SORTBY(ARQUIVOS_RECEBIDOS!$E$2:$F$4998,ARQUIVOS_RECEBIDOS!$F$2:$F$4998,-1),2,)</f>
        <v>R01</v>
      </c>
      <c r="C926" s="6" t="s">
        <v>4324</v>
      </c>
      <c r="D926" s="8" t="s">
        <v>4232</v>
      </c>
      <c r="E926" s="8" t="s">
        <v>4344</v>
      </c>
      <c r="F926" s="6" t="s">
        <v>4164</v>
      </c>
      <c r="G926" s="49" t="s">
        <v>5490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926" s="6" t="str" cm="1">
        <f t="array" ref="I926">_xlfn.TEXTJOIN(", ",TRUE,_xlfn.UNIQUE(_xlfn._xlws.FILTER(ARQUIVOS_RECEBIDOS!$F$2:$F$4998,ARQUIVOS_RECEBIDOS!$E$2:$E$4998=LD_01[[#This Row],[DOCUMENTO]])))</f>
        <v>R00, R01</v>
      </c>
      <c r="J926" s="13" cm="1">
        <f t="array" ref="J926">_xlfn.UNIQUE(_xlfn._xlws.FILTER(ARQUIVOS[DATA RECEBIMENTO],(ARQUIVOS[DOCUMENTO]=LD_01[[#This Row],[DOCUMENTO]])*(ARQUIVOS[REVISÃO]=LD_01[[#This Row],[REVISÃO]])))</f>
        <v>45931</v>
      </c>
      <c r="K9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7" spans="1:12" x14ac:dyDescent="0.3">
      <c r="A927" s="6" t="s">
        <v>3879</v>
      </c>
      <c r="B927" s="6" t="str">
        <f>VLOOKUP(LD_01[[#This Row],[DOCUMENTO]],_xlfn.SORTBY(ARQUIVOS_RECEBIDOS!$E$2:$F$4998,ARQUIVOS_RECEBIDOS!$F$2:$F$4998,-1),2,)</f>
        <v>R01</v>
      </c>
      <c r="C927" s="6" t="s">
        <v>4324</v>
      </c>
      <c r="D927" s="8" t="s">
        <v>4233</v>
      </c>
      <c r="E927" s="8" t="s">
        <v>4344</v>
      </c>
      <c r="F927" s="6" t="s">
        <v>4164</v>
      </c>
      <c r="G927" s="49" t="s">
        <v>5490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927" s="6" t="str" cm="1">
        <f t="array" ref="I927">_xlfn.TEXTJOIN(", ",TRUE,_xlfn.UNIQUE(_xlfn._xlws.FILTER(ARQUIVOS_RECEBIDOS!$F$2:$F$4998,ARQUIVOS_RECEBIDOS!$E$2:$E$4998=LD_01[[#This Row],[DOCUMENTO]])))</f>
        <v>R00, R01</v>
      </c>
      <c r="J927" s="13" cm="1">
        <f t="array" ref="J927">_xlfn.UNIQUE(_xlfn._xlws.FILTER(ARQUIVOS[DATA RECEBIMENTO],(ARQUIVOS[DOCUMENTO]=LD_01[[#This Row],[DOCUMENTO]])*(ARQUIVOS[REVISÃO]=LD_01[[#This Row],[REVISÃO]])))</f>
        <v>45931</v>
      </c>
      <c r="K9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8" spans="1:12" ht="28.8" x14ac:dyDescent="0.3">
      <c r="A928" s="6" t="s">
        <v>3880</v>
      </c>
      <c r="B928" s="6" t="str">
        <f>VLOOKUP(LD_01[[#This Row],[DOCUMENTO]],_xlfn.SORTBY(ARQUIVOS_RECEBIDOS!$E$2:$F$4998,ARQUIVOS_RECEBIDOS!$F$2:$F$4998,-1),2,)</f>
        <v>R01</v>
      </c>
      <c r="C928" s="6" t="s">
        <v>4324</v>
      </c>
      <c r="D928" s="8" t="s">
        <v>4234</v>
      </c>
      <c r="E928" s="8" t="s">
        <v>4344</v>
      </c>
      <c r="F928" s="6" t="s">
        <v>4164</v>
      </c>
      <c r="G928" s="49" t="s">
        <v>5490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928" s="6" t="str" cm="1">
        <f t="array" ref="I928">_xlfn.TEXTJOIN(", ",TRUE,_xlfn.UNIQUE(_xlfn._xlws.FILTER(ARQUIVOS_RECEBIDOS!$F$2:$F$4998,ARQUIVOS_RECEBIDOS!$E$2:$E$4998=LD_01[[#This Row],[DOCUMENTO]])))</f>
        <v>R00, R01</v>
      </c>
      <c r="J928" s="13" cm="1">
        <f t="array" ref="J928">_xlfn.UNIQUE(_xlfn._xlws.FILTER(ARQUIVOS[DATA RECEBIMENTO],(ARQUIVOS[DOCUMENTO]=LD_01[[#This Row],[DOCUMENTO]])*(ARQUIVOS[REVISÃO]=LD_01[[#This Row],[REVISÃO]])))</f>
        <v>45931</v>
      </c>
      <c r="K9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29" spans="1:12" x14ac:dyDescent="0.3">
      <c r="A929" s="6" t="s">
        <v>3881</v>
      </c>
      <c r="B929" s="6" t="str">
        <f>VLOOKUP(LD_01[[#This Row],[DOCUMENTO]],_xlfn.SORTBY(ARQUIVOS_RECEBIDOS!$E$2:$F$4998,ARQUIVOS_RECEBIDOS!$F$2:$F$4998,-1),2,)</f>
        <v>R01</v>
      </c>
      <c r="C929" s="6" t="s">
        <v>4324</v>
      </c>
      <c r="D929" s="8" t="s">
        <v>4235</v>
      </c>
      <c r="E929" s="8" t="s">
        <v>4344</v>
      </c>
      <c r="F929" s="6" t="s">
        <v>4164</v>
      </c>
      <c r="G929" s="49" t="s">
        <v>5490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929" s="6" t="str" cm="1">
        <f t="array" ref="I929">_xlfn.TEXTJOIN(", ",TRUE,_xlfn.UNIQUE(_xlfn._xlws.FILTER(ARQUIVOS_RECEBIDOS!$F$2:$F$4998,ARQUIVOS_RECEBIDOS!$E$2:$E$4998=LD_01[[#This Row],[DOCUMENTO]])))</f>
        <v>R00, R01</v>
      </c>
      <c r="J929" s="13" cm="1">
        <f t="array" ref="J929">_xlfn.UNIQUE(_xlfn._xlws.FILTER(ARQUIVOS[DATA RECEBIMENTO],(ARQUIVOS[DOCUMENTO]=LD_01[[#This Row],[DOCUMENTO]])*(ARQUIVOS[REVISÃO]=LD_01[[#This Row],[REVISÃO]])))</f>
        <v>45931</v>
      </c>
      <c r="K9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30" spans="1:12" ht="28.8" x14ac:dyDescent="0.3">
      <c r="A930" s="6" t="s">
        <v>3882</v>
      </c>
      <c r="B930" s="6" t="str">
        <f>VLOOKUP(LD_01[[#This Row],[DOCUMENTO]],_xlfn.SORTBY(ARQUIVOS_RECEBIDOS!$E$2:$F$4998,ARQUIVOS_RECEBIDOS!$F$2:$F$4998,-1),2,)</f>
        <v>R01</v>
      </c>
      <c r="C930" s="6" t="s">
        <v>4324</v>
      </c>
      <c r="D930" s="8" t="s">
        <v>4236</v>
      </c>
      <c r="E930" s="8" t="s">
        <v>4344</v>
      </c>
      <c r="F930" s="6" t="s">
        <v>4164</v>
      </c>
      <c r="G930" s="49" t="s">
        <v>5490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930" s="6" t="str" cm="1">
        <f t="array" ref="I930">_xlfn.TEXTJOIN(", ",TRUE,_xlfn.UNIQUE(_xlfn._xlws.FILTER(ARQUIVOS_RECEBIDOS!$F$2:$F$4998,ARQUIVOS_RECEBIDOS!$E$2:$E$4998=LD_01[[#This Row],[DOCUMENTO]])))</f>
        <v>R00, R01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31" spans="1:12" ht="28.8" x14ac:dyDescent="0.3">
      <c r="A931" s="6" t="s">
        <v>3883</v>
      </c>
      <c r="B931" s="6" t="str">
        <f>VLOOKUP(LD_01[[#This Row],[DOCUMENTO]],_xlfn.SORTBY(ARQUIVOS_RECEBIDOS!$E$2:$F$4998,ARQUIVOS_RECEBIDOS!$F$2:$F$4998,-1),2,)</f>
        <v>R01</v>
      </c>
      <c r="C931" s="6" t="s">
        <v>4324</v>
      </c>
      <c r="D931" s="8" t="s">
        <v>4237</v>
      </c>
      <c r="E931" s="8" t="s">
        <v>4344</v>
      </c>
      <c r="F931" s="6" t="s">
        <v>4164</v>
      </c>
      <c r="G931" s="49" t="s">
        <v>5490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931" s="6" t="str" cm="1">
        <f t="array" ref="I931">_xlfn.TEXTJOIN(", ",TRUE,_xlfn.UNIQUE(_xlfn._xlws.FILTER(ARQUIVOS_RECEBIDOS!$F$2:$F$4998,ARQUIVOS_RECEBIDOS!$E$2:$E$4998=LD_01[[#This Row],[DOCUMENTO]])))</f>
        <v>R00, R01</v>
      </c>
      <c r="J931" s="13" cm="1">
        <f t="array" ref="J931">_xlfn.UNIQUE(_xlfn._xlws.FILTER(ARQUIVOS[DATA RECEBIMENTO],(ARQUIVOS[DOCUMENTO]=LD_01[[#This Row],[DOCUMENTO]])*(ARQUIVOS[REVISÃO]=LD_01[[#This Row],[REVISÃO]])))</f>
        <v>45931</v>
      </c>
      <c r="K9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32" spans="1:12" ht="28.8" x14ac:dyDescent="0.3">
      <c r="A932" s="6" t="s">
        <v>3884</v>
      </c>
      <c r="B932" s="6" t="str">
        <f>VLOOKUP(LD_01[[#This Row],[DOCUMENTO]],_xlfn.SORTBY(ARQUIVOS_RECEBIDOS!$E$2:$F$4998,ARQUIVOS_RECEBIDOS!$F$2:$F$4998,-1),2,)</f>
        <v>R01</v>
      </c>
      <c r="C932" s="6" t="s">
        <v>4324</v>
      </c>
      <c r="D932" s="8" t="s">
        <v>4238</v>
      </c>
      <c r="E932" s="8" t="s">
        <v>4344</v>
      </c>
      <c r="F932" s="6" t="s">
        <v>4164</v>
      </c>
      <c r="G932" s="49" t="s">
        <v>5490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932" s="6" t="str" cm="1">
        <f t="array" ref="I932">_xlfn.TEXTJOIN(", ",TRUE,_xlfn.UNIQUE(_xlfn._xlws.FILTER(ARQUIVOS_RECEBIDOS!$F$2:$F$4998,ARQUIVOS_RECEBIDOS!$E$2:$E$4998=LD_01[[#This Row],[DOCUMENTO]])))</f>
        <v>R00, R01</v>
      </c>
      <c r="J932" s="13" cm="1">
        <f t="array" ref="J932">_xlfn.UNIQUE(_xlfn._xlws.FILTER(ARQUIVOS[DATA RECEBIMENTO],(ARQUIVOS[DOCUMENTO]=LD_01[[#This Row],[DOCUMENTO]])*(ARQUIVOS[REVISÃO]=LD_01[[#This Row],[REVISÃO]])))</f>
        <v>45931</v>
      </c>
      <c r="K9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01\MSV-163MS-638-NORTE\03.AQ</v>
      </c>
      <c r="L9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ATERPA\0.TABLET\A373_Projetos_Ano01\MSV-163MS-638-NORTE\03.AQ</v>
      </c>
    </row>
    <row r="933" spans="1:12" ht="28.8" x14ac:dyDescent="0.3">
      <c r="A933" s="6" t="s">
        <v>3909</v>
      </c>
      <c r="B933" s="6" t="str">
        <f>VLOOKUP(LD_01[[#This Row],[DOCUMENTO]],_xlfn.SORTBY(ARQUIVOS_RECEBIDOS!$E$2:$F$4998,ARQUIVOS_RECEBIDOS!$F$2:$F$4998,-1),2,)</f>
        <v>R01</v>
      </c>
      <c r="C933" s="6" t="s">
        <v>4324</v>
      </c>
      <c r="D933" s="8" t="s">
        <v>4239</v>
      </c>
      <c r="E933" s="8" t="s">
        <v>4346</v>
      </c>
      <c r="F933" s="6" t="s">
        <v>4166</v>
      </c>
      <c r="G933" s="49" t="s">
        <v>5490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933" s="6" t="str" cm="1">
        <f t="array" ref="I933">_xlfn.TEXTJOIN(", ",TRUE,_xlfn.UNIQUE(_xlfn._xlws.FILTER(ARQUIVOS_RECEBIDOS!$F$2:$F$4998,ARQUIVOS_RECEBIDOS!$E$2:$E$4998=LD_01[[#This Row],[DOCUMENTO]])))</f>
        <v>R00, R01</v>
      </c>
      <c r="J933" s="13" cm="1">
        <f t="array" ref="J933">_xlfn.UNIQUE(_xlfn._xlws.FILTER(ARQUIVOS[DATA RECEBIMENTO],(ARQUIVOS[DOCUMENTO]=LD_01[[#This Row],[DOCUMENTO]])*(ARQUIVOS[REVISÃO]=LD_01[[#This Row],[REVISÃO]])))</f>
        <v>45931</v>
      </c>
      <c r="K9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4" spans="1:12" ht="28.8" x14ac:dyDescent="0.3">
      <c r="A934" s="6" t="s">
        <v>3910</v>
      </c>
      <c r="B934" s="6" t="str">
        <f>VLOOKUP(LD_01[[#This Row],[DOCUMENTO]],_xlfn.SORTBY(ARQUIVOS_RECEBIDOS!$E$2:$F$4998,ARQUIVOS_RECEBIDOS!$F$2:$F$4998,-1),2,)</f>
        <v>R01</v>
      </c>
      <c r="C934" s="6" t="s">
        <v>4324</v>
      </c>
      <c r="D934" s="8" t="s">
        <v>4240</v>
      </c>
      <c r="E934" s="8" t="s">
        <v>4346</v>
      </c>
      <c r="F934" s="6" t="s">
        <v>4166</v>
      </c>
      <c r="G934" s="49" t="s">
        <v>5490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934" s="6" t="str" cm="1">
        <f t="array" ref="I934">_xlfn.TEXTJOIN(", ",TRUE,_xlfn.UNIQUE(_xlfn._xlws.FILTER(ARQUIVOS_RECEBIDOS!$F$2:$F$4998,ARQUIVOS_RECEBIDOS!$E$2:$E$4998=LD_01[[#This Row],[DOCUMENTO]])))</f>
        <v>R00, R01</v>
      </c>
      <c r="J934" s="13" cm="1">
        <f t="array" ref="J934">_xlfn.UNIQUE(_xlfn._xlws.FILTER(ARQUIVOS[DATA RECEBIMENTO],(ARQUIVOS[DOCUMENTO]=LD_01[[#This Row],[DOCUMENTO]])*(ARQUIVOS[REVISÃO]=LD_01[[#This Row],[REVISÃO]])))</f>
        <v>45931</v>
      </c>
      <c r="K9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5" spans="1:12" ht="28.8" x14ac:dyDescent="0.3">
      <c r="A935" s="6" t="s">
        <v>3911</v>
      </c>
      <c r="B935" s="6" t="str">
        <f>VLOOKUP(LD_01[[#This Row],[DOCUMENTO]],_xlfn.SORTBY(ARQUIVOS_RECEBIDOS!$E$2:$F$4998,ARQUIVOS_RECEBIDOS!$F$2:$F$4998,-1),2,)</f>
        <v>R01</v>
      </c>
      <c r="C935" s="6" t="s">
        <v>4324</v>
      </c>
      <c r="D935" s="8" t="s">
        <v>4241</v>
      </c>
      <c r="E935" s="8" t="s">
        <v>4346</v>
      </c>
      <c r="F935" s="6" t="s">
        <v>4166</v>
      </c>
      <c r="G935" s="49" t="s">
        <v>5490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935" s="6" t="str" cm="1">
        <f t="array" ref="I935">_xlfn.TEXTJOIN(", ",TRUE,_xlfn.UNIQUE(_xlfn._xlws.FILTER(ARQUIVOS_RECEBIDOS!$F$2:$F$4998,ARQUIVOS_RECEBIDOS!$E$2:$E$4998=LD_01[[#This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45931</v>
      </c>
      <c r="K9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6" spans="1:12" ht="28.8" x14ac:dyDescent="0.3">
      <c r="A936" s="6" t="s">
        <v>3912</v>
      </c>
      <c r="B936" s="6" t="str">
        <f>VLOOKUP(LD_01[[#This Row],[DOCUMENTO]],_xlfn.SORTBY(ARQUIVOS_RECEBIDOS!$E$2:$F$4998,ARQUIVOS_RECEBIDOS!$F$2:$F$4998,-1),2,)</f>
        <v>R01</v>
      </c>
      <c r="C936" s="6" t="s">
        <v>4324</v>
      </c>
      <c r="D936" s="8" t="s">
        <v>4242</v>
      </c>
      <c r="E936" s="8" t="s">
        <v>4346</v>
      </c>
      <c r="F936" s="6" t="s">
        <v>4166</v>
      </c>
      <c r="G936" s="49" t="s">
        <v>5490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936" s="6" t="str" cm="1">
        <f t="array" ref="I936">_xlfn.TEXTJOIN(", ",TRUE,_xlfn.UNIQUE(_xlfn._xlws.FILTER(ARQUIVOS_RECEBIDOS!$F$2:$F$4998,ARQUIVOS_RECEBIDOS!$E$2:$E$4998=LD_01[[#This Row],[DOCUMENTO]])))</f>
        <v>R00, R01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7" spans="1:12" ht="28.8" x14ac:dyDescent="0.3">
      <c r="A937" s="6" t="s">
        <v>3913</v>
      </c>
      <c r="B937" s="6" t="str">
        <f>VLOOKUP(LD_01[[#This Row],[DOCUMENTO]],_xlfn.SORTBY(ARQUIVOS_RECEBIDOS!$E$2:$F$4998,ARQUIVOS_RECEBIDOS!$F$2:$F$4998,-1),2,)</f>
        <v>R01</v>
      </c>
      <c r="C937" s="6" t="s">
        <v>4324</v>
      </c>
      <c r="D937" s="8" t="s">
        <v>4243</v>
      </c>
      <c r="E937" s="8" t="s">
        <v>4346</v>
      </c>
      <c r="F937" s="6" t="s">
        <v>4166</v>
      </c>
      <c r="G937" s="49" t="s">
        <v>5490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937" s="6" t="str" cm="1">
        <f t="array" ref="I937">_xlfn.TEXTJOIN(", ",TRUE,_xlfn.UNIQUE(_xlfn._xlws.FILTER(ARQUIVOS_RECEBIDOS!$F$2:$F$4998,ARQUIVOS_RECEBIDOS!$E$2:$E$4998=LD_01[[#This Row],[DOCUMENTO]])))</f>
        <v>R00, R01</v>
      </c>
      <c r="J937" s="13" cm="1">
        <f t="array" ref="J937">_xlfn.UNIQUE(_xlfn._xlws.FILTER(ARQUIVOS[DATA RECEBIMENTO],(ARQUIVOS[DOCUMENTO]=LD_01[[#This Row],[DOCUMENTO]])*(ARQUIVOS[REVISÃO]=LD_01[[#This Row],[REVISÃO]])))</f>
        <v>45931</v>
      </c>
      <c r="K9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8" spans="1:12" ht="28.8" x14ac:dyDescent="0.3">
      <c r="A938" s="6" t="s">
        <v>3914</v>
      </c>
      <c r="B938" s="6" t="str">
        <f>VLOOKUP(LD_01[[#This Row],[DOCUMENTO]],_xlfn.SORTBY(ARQUIVOS_RECEBIDOS!$E$2:$F$4998,ARQUIVOS_RECEBIDOS!$F$2:$F$4998,-1),2,)</f>
        <v>R01</v>
      </c>
      <c r="C938" s="6" t="s">
        <v>4324</v>
      </c>
      <c r="D938" s="8" t="s">
        <v>4244</v>
      </c>
      <c r="E938" s="8" t="s">
        <v>4346</v>
      </c>
      <c r="F938" s="6" t="s">
        <v>4166</v>
      </c>
      <c r="G938" s="49" t="s">
        <v>5490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938" s="6" t="str" cm="1">
        <f t="array" ref="I938">_xlfn.TEXTJOIN(", ",TRUE,_xlfn.UNIQUE(_xlfn._xlws.FILTER(ARQUIVOS_RECEBIDOS!$F$2:$F$4998,ARQUIVOS_RECEBIDOS!$E$2:$E$4998=LD_01[[#This Row],[DOCUMENTO]])))</f>
        <v>R00, R01</v>
      </c>
      <c r="J938" s="13" cm="1">
        <f t="array" ref="J938">_xlfn.UNIQUE(_xlfn._xlws.FILTER(ARQUIVOS[DATA RECEBIMENTO],(ARQUIVOS[DOCUMENTO]=LD_01[[#This Row],[DOCUMENTO]])*(ARQUIVOS[REVISÃO]=LD_01[[#This Row],[REVISÃO]])))</f>
        <v>45931</v>
      </c>
      <c r="K9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39" spans="1:12" ht="28.8" x14ac:dyDescent="0.3">
      <c r="A939" s="6" t="s">
        <v>3915</v>
      </c>
      <c r="B939" s="6" t="str">
        <f>VLOOKUP(LD_01[[#This Row],[DOCUMENTO]],_xlfn.SORTBY(ARQUIVOS_RECEBIDOS!$E$2:$F$4998,ARQUIVOS_RECEBIDOS!$F$2:$F$4998,-1),2,)</f>
        <v>R01</v>
      </c>
      <c r="C939" s="6" t="s">
        <v>4324</v>
      </c>
      <c r="D939" s="8" t="s">
        <v>4245</v>
      </c>
      <c r="E939" s="8" t="s">
        <v>4346</v>
      </c>
      <c r="F939" s="6" t="s">
        <v>4166</v>
      </c>
      <c r="G939" s="49" t="s">
        <v>5490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939" s="6" t="str" cm="1">
        <f t="array" ref="I939">_xlfn.TEXTJOIN(", ",TRUE,_xlfn.UNIQUE(_xlfn._xlws.FILTER(ARQUIVOS_RECEBIDOS!$F$2:$F$4998,ARQUIVOS_RECEBIDOS!$E$2:$E$4998=LD_01[[#This Row],[DOCUMENTO]])))</f>
        <v>R00, R01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01\MSV-163MS-638-NORTE\04.AR</v>
      </c>
      <c r="L9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ATERPA\0.TABLET\A373_Projetos_Ano01\MSV-163MS-638-NORTE\04.AR</v>
      </c>
    </row>
    <row r="940" spans="1:12" x14ac:dyDescent="0.3">
      <c r="A940" s="6" t="s">
        <v>3719</v>
      </c>
      <c r="B940" s="6" t="str">
        <f>VLOOKUP(LD_01[[#This Row],[DOCUMENTO]],_xlfn.SORTBY(ARQUIVOS_RECEBIDOS!$E$2:$F$4998,ARQUIVOS_RECEBIDOS!$F$2:$F$4998,-1),2,)</f>
        <v>R01</v>
      </c>
      <c r="C940" s="6" t="s">
        <v>4324</v>
      </c>
      <c r="D940" s="8" t="s">
        <v>4910</v>
      </c>
      <c r="E940" s="8" t="s">
        <v>4146</v>
      </c>
      <c r="F940" s="6" t="s">
        <v>4152</v>
      </c>
      <c r="G940" s="49" t="s">
        <v>5490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40" s="6" t="str" cm="1">
        <f t="array" ref="I940">_xlfn.TEXTJOIN(", ",TRUE,_xlfn.UNIQUE(_xlfn._xlws.FILTER(ARQUIVOS_RECEBIDOS!$F$2:$F$4998,ARQUIVOS_RECEBIDOS!$E$2:$E$4998=LD_01[[#This Row],[DOCUMENTO]])))</f>
        <v>R00, R01</v>
      </c>
      <c r="J940" s="13" cm="1">
        <f t="array" ref="J940">_xlfn.UNIQUE(_xlfn._xlws.FILTER(ARQUIVOS[DATA RECEBIMENTO],(ARQUIVOS[DOCUMENTO]=LD_01[[#This Row],[DOCUMENTO]])*(ARQUIVOS[REVISÃO]=LD_01[[#This Row],[REVISÃO]])))</f>
        <v>45895</v>
      </c>
      <c r="K9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1" spans="1:12" x14ac:dyDescent="0.3">
      <c r="A941" s="6" t="s">
        <v>3720</v>
      </c>
      <c r="B941" s="6" t="str">
        <f>VLOOKUP(LD_01[[#This Row],[DOCUMENTO]],_xlfn.SORTBY(ARQUIVOS_RECEBIDOS!$E$2:$F$4998,ARQUIVOS_RECEBIDOS!$F$2:$F$4998,-1),2,)</f>
        <v>R06</v>
      </c>
      <c r="C941" s="6" t="s">
        <v>4324</v>
      </c>
      <c r="D941" s="8" t="s">
        <v>4911</v>
      </c>
      <c r="E941" s="8" t="s">
        <v>4146</v>
      </c>
      <c r="F941" s="6" t="s">
        <v>4152</v>
      </c>
      <c r="G941" s="49" t="s">
        <v>5490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41" s="6" t="str" cm="1">
        <f t="array" ref="I941">_xlfn.TEXTJOIN(", ",TRUE,_xlfn.UNIQUE(_xlfn._xlws.FILTER(ARQUIVOS_RECEBIDOS!$F$2:$F$4998,ARQUIVOS_RECEBIDOS!$E$2:$E$4998=LD_01[[#This Row],[DOCUMENTO]])))</f>
        <v>R01, R02, R03, R06, R05</v>
      </c>
      <c r="J941" s="13" cm="1">
        <f t="array" ref="J941">_xlfn.UNIQUE(_xlfn._xlws.FILTER(ARQUIVOS[DATA RECEBIMENTO],(ARQUIVOS[DOCUMENTO]=LD_01[[#This Row],[DOCUMENTO]])*(ARQUIVOS[REVISÃO]=LD_01[[#This Row],[REVISÃO]])))</f>
        <v>45931</v>
      </c>
      <c r="K9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2" spans="1:12" x14ac:dyDescent="0.3">
      <c r="A942" s="6" t="s">
        <v>3721</v>
      </c>
      <c r="B942" s="6" t="str">
        <f>VLOOKUP(LD_01[[#This Row],[DOCUMENTO]],_xlfn.SORTBY(ARQUIVOS_RECEBIDOS!$E$2:$F$4998,ARQUIVOS_RECEBIDOS!$F$2:$F$4998,-1),2,)</f>
        <v>R02</v>
      </c>
      <c r="C942" s="6" t="s">
        <v>4324</v>
      </c>
      <c r="D942" s="8" t="s">
        <v>4912</v>
      </c>
      <c r="E942" s="8" t="s">
        <v>4146</v>
      </c>
      <c r="F942" s="6" t="s">
        <v>4152</v>
      </c>
      <c r="G942" s="49" t="s">
        <v>5490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42" s="6" t="str" cm="1">
        <f t="array" ref="I942">_xlfn.TEXTJOIN(", ",TRUE,_xlfn.UNIQUE(_xlfn._xlws.FILTER(ARQUIVOS_RECEBIDOS!$F$2:$F$4998,ARQUIVOS_RECEBIDOS!$E$2:$E$4998=LD_01[[#This Row],[DOCUMENTO]])))</f>
        <v>R01, R02</v>
      </c>
      <c r="J942" s="13" cm="1">
        <f t="array" ref="J942">_xlfn.UNIQUE(_xlfn._xlws.FILTER(ARQUIVOS[DATA RECEBIMENTO],(ARQUIVOS[DOCUMENTO]=LD_01[[#This Row],[DOCUMENTO]])*(ARQUIVOS[REVISÃO]=LD_01[[#This Row],[REVISÃO]])))</f>
        <v>45859</v>
      </c>
      <c r="K9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3" spans="1:12" x14ac:dyDescent="0.3">
      <c r="A943" s="6" t="s">
        <v>3722</v>
      </c>
      <c r="B943" s="6" t="str">
        <f>VLOOKUP(LD_01[[#This Row],[DOCUMENTO]],_xlfn.SORTBY(ARQUIVOS_RECEBIDOS!$E$2:$F$4998,ARQUIVOS_RECEBIDOS!$F$2:$F$4998,-1),2,)</f>
        <v>R04</v>
      </c>
      <c r="C943" s="6" t="s">
        <v>4324</v>
      </c>
      <c r="D943" s="8" t="s">
        <v>4911</v>
      </c>
      <c r="E943" s="8" t="s">
        <v>4146</v>
      </c>
      <c r="F943" s="6" t="s">
        <v>4152</v>
      </c>
      <c r="G943" s="49" t="s">
        <v>5490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43" s="6" t="str" cm="1">
        <f t="array" ref="I943">_xlfn.TEXTJOIN(", ",TRUE,_xlfn.UNIQUE(_xlfn._xlws.FILTER(ARQUIVOS_RECEBIDOS!$F$2:$F$4998,ARQUIVOS_RECEBIDOS!$E$2:$E$4998=LD_01[[#This Row],[DOCUMENTO]])))</f>
        <v>R01, R02, R03, R04</v>
      </c>
      <c r="J943" s="13" cm="1">
        <f t="array" ref="J943">_xlfn.UNIQUE(_xlfn._xlws.FILTER(ARQUIVOS[DATA RECEBIMENTO],(ARQUIVOS[DOCUMENTO]=LD_01[[#This Row],[DOCUMENTO]])*(ARQUIVOS[REVISÃO]=LD_01[[#This Row],[REVISÃO]])))</f>
        <v>45946</v>
      </c>
      <c r="K9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4" spans="1:12" x14ac:dyDescent="0.3">
      <c r="A944" s="6" t="s">
        <v>3723</v>
      </c>
      <c r="B944" s="6" t="str">
        <f>VLOOKUP(LD_01[[#This Row],[DOCUMENTO]],_xlfn.SORTBY(ARQUIVOS_RECEBIDOS!$E$2:$F$4998,ARQUIVOS_RECEBIDOS!$F$2:$F$4998,-1),2,)</f>
        <v>R05</v>
      </c>
      <c r="C944" s="6" t="s">
        <v>4324</v>
      </c>
      <c r="D944" s="8" t="s">
        <v>4913</v>
      </c>
      <c r="E944" s="8" t="s">
        <v>4146</v>
      </c>
      <c r="F944" s="6" t="s">
        <v>4152</v>
      </c>
      <c r="G944" s="49" t="s">
        <v>5490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44" s="6" t="str" cm="1">
        <f t="array" ref="I944">_xlfn.TEXTJOIN(", ",TRUE,_xlfn.UNIQUE(_xlfn._xlws.FILTER(ARQUIVOS_RECEBIDOS!$F$2:$F$4998,ARQUIVOS_RECEBIDOS!$E$2:$E$4998=LD_01[[#This Row],[DOCUMENTO]])))</f>
        <v>R01, R02, R03, R05, R04</v>
      </c>
      <c r="J944" s="13" cm="1">
        <f t="array" ref="J944">_xlfn.UNIQUE(_xlfn._xlws.FILTER(ARQUIVOS[DATA RECEBIMENTO],(ARQUIVOS[DOCUMENTO]=LD_01[[#This Row],[DOCUMENTO]])*(ARQUIVOS[REVISÃO]=LD_01[[#This Row],[REVISÃO]])))</f>
        <v>45931</v>
      </c>
      <c r="K9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5" spans="1:12" x14ac:dyDescent="0.3">
      <c r="A945" s="6" t="s">
        <v>3724</v>
      </c>
      <c r="B945" s="6" t="str">
        <f>VLOOKUP(LD_01[[#This Row],[DOCUMENTO]],_xlfn.SORTBY(ARQUIVOS_RECEBIDOS!$E$2:$F$4998,ARQUIVOS_RECEBIDOS!$F$2:$F$4998,-1),2,)</f>
        <v>R02</v>
      </c>
      <c r="C945" s="6" t="s">
        <v>4324</v>
      </c>
      <c r="D945" s="8" t="s">
        <v>4912</v>
      </c>
      <c r="E945" s="8" t="s">
        <v>4146</v>
      </c>
      <c r="F945" s="6" t="s">
        <v>4152</v>
      </c>
      <c r="G945" s="49" t="s">
        <v>5490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5" s="6" t="str" cm="1">
        <f t="array" ref="I945">_xlfn.TEXTJOIN(", ",TRUE,_xlfn.UNIQUE(_xlfn._xlws.FILTER(ARQUIVOS_RECEBIDOS!$F$2:$F$4998,ARQUIVOS_RECEBIDOS!$E$2:$E$4998=LD_01[[#This Row],[DOCUMENTO]])))</f>
        <v>R01, R02</v>
      </c>
      <c r="J945" s="13" cm="1">
        <f t="array" ref="J945">_xlfn.UNIQUE(_xlfn._xlws.FILTER(ARQUIVOS[DATA RECEBIMENTO],(ARQUIVOS[DOCUMENTO]=LD_01[[#This Row],[DOCUMENTO]])*(ARQUIVOS[REVISÃO]=LD_01[[#This Row],[REVISÃO]])))</f>
        <v>45859</v>
      </c>
      <c r="K9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6" spans="1:12" ht="28.8" x14ac:dyDescent="0.3">
      <c r="A946" s="6" t="s">
        <v>3725</v>
      </c>
      <c r="B946" s="6" t="str">
        <f>VLOOKUP(LD_01[[#This Row],[DOCUMENTO]],_xlfn.SORTBY(ARQUIVOS_RECEBIDOS!$E$2:$F$4998,ARQUIVOS_RECEBIDOS!$F$2:$F$4998,-1),2,)</f>
        <v>R03</v>
      </c>
      <c r="C946" s="6" t="s">
        <v>4324</v>
      </c>
      <c r="D946" s="8" t="s">
        <v>4914</v>
      </c>
      <c r="E946" s="8" t="s">
        <v>4146</v>
      </c>
      <c r="F946" s="6" t="s">
        <v>4152</v>
      </c>
      <c r="G946" s="49" t="s">
        <v>5490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6" s="6" t="str" cm="1">
        <f t="array" ref="I946">_xlfn.TEXTJOIN(", ",TRUE,_xlfn.UNIQUE(_xlfn._xlws.FILTER(ARQUIVOS_RECEBIDOS!$F$2:$F$4998,ARQUIVOS_RECEBIDOS!$E$2:$E$4998=LD_01[[#This Row],[DOCUMENTO]])))</f>
        <v>R01, R02, R03</v>
      </c>
      <c r="J946" s="13" cm="1">
        <f t="array" ref="J946">_xlfn.UNIQUE(_xlfn._xlws.FILTER(ARQUIVOS[DATA RECEBIMENTO],(ARQUIVOS[DOCUMENTO]=LD_01[[#This Row],[DOCUMENTO]])*(ARQUIVOS[REVISÃO]=LD_01[[#This Row],[REVISÃO]])))</f>
        <v>45895</v>
      </c>
      <c r="K9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7" spans="1:12" ht="28.8" x14ac:dyDescent="0.3">
      <c r="A947" s="6" t="s">
        <v>3726</v>
      </c>
      <c r="B947" s="6" t="str">
        <f>VLOOKUP(LD_01[[#This Row],[DOCUMENTO]],_xlfn.SORTBY(ARQUIVOS_RECEBIDOS!$E$2:$F$4998,ARQUIVOS_RECEBIDOS!$F$2:$F$4998,-1),2,)</f>
        <v>R04</v>
      </c>
      <c r="C947" s="6" t="s">
        <v>4324</v>
      </c>
      <c r="D947" s="8" t="s">
        <v>4915</v>
      </c>
      <c r="E947" s="8" t="s">
        <v>4146</v>
      </c>
      <c r="F947" s="6" t="s">
        <v>4152</v>
      </c>
      <c r="G947" s="49" t="s">
        <v>5490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7" s="6" t="str" cm="1">
        <f t="array" ref="I947">_xlfn.TEXTJOIN(", ",TRUE,_xlfn.UNIQUE(_xlfn._xlws.FILTER(ARQUIVOS_RECEBIDOS!$F$2:$F$4998,ARQUIVOS_RECEBIDOS!$E$2:$E$4998=LD_01[[#This Row],[DOCUMENTO]])))</f>
        <v>R01, R02, R03, R04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8" spans="1:12" ht="28.8" x14ac:dyDescent="0.3">
      <c r="A948" s="6" t="s">
        <v>3727</v>
      </c>
      <c r="B948" s="6" t="str">
        <f>VLOOKUP(LD_01[[#This Row],[DOCUMENTO]],_xlfn.SORTBY(ARQUIVOS_RECEBIDOS!$E$2:$F$4998,ARQUIVOS_RECEBIDOS!$F$2:$F$4998,-1),2,)</f>
        <v>R03</v>
      </c>
      <c r="C948" s="6" t="s">
        <v>4324</v>
      </c>
      <c r="D948" s="8" t="s">
        <v>4915</v>
      </c>
      <c r="E948" s="8" t="s">
        <v>4146</v>
      </c>
      <c r="F948" s="6" t="s">
        <v>4152</v>
      </c>
      <c r="G948" s="49" t="s">
        <v>5490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8" s="6" t="str" cm="1">
        <f t="array" ref="I948">_xlfn.TEXTJOIN(", ",TRUE,_xlfn.UNIQUE(_xlfn._xlws.FILTER(ARQUIVOS_RECEBIDOS!$F$2:$F$4998,ARQUIVOS_RECEBIDOS!$E$2:$E$4998=LD_01[[#This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45895</v>
      </c>
      <c r="K9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49" spans="1:12" x14ac:dyDescent="0.3">
      <c r="A949" s="6" t="s">
        <v>3728</v>
      </c>
      <c r="B949" s="6" t="str">
        <f>VLOOKUP(LD_01[[#This Row],[DOCUMENTO]],_xlfn.SORTBY(ARQUIVOS_RECEBIDOS!$E$2:$F$4998,ARQUIVOS_RECEBIDOS!$F$2:$F$4998,-1),2,)</f>
        <v>R03</v>
      </c>
      <c r="C949" s="6" t="s">
        <v>4324</v>
      </c>
      <c r="D949" s="8" t="s">
        <v>4916</v>
      </c>
      <c r="E949" s="8" t="s">
        <v>4146</v>
      </c>
      <c r="F949" s="6" t="s">
        <v>4152</v>
      </c>
      <c r="G949" s="49" t="s">
        <v>5490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9" s="6" t="str" cm="1">
        <f t="array" ref="I949">_xlfn.TEXTJOIN(", ",TRUE,_xlfn.UNIQUE(_xlfn._xlws.FILTER(ARQUIVOS_RECEBIDOS!$F$2:$F$4998,ARQUIVOS_RECEBIDOS!$E$2:$E$4998=LD_01[[#This Row],[DOCUMENTO]])))</f>
        <v>R00, R02, R03</v>
      </c>
      <c r="J949" s="13" cm="1">
        <f t="array" ref="J949">_xlfn.UNIQUE(_xlfn._xlws.FILTER(ARQUIVOS[DATA RECEBIMENTO],(ARQUIVOS[DOCUMENTO]=LD_01[[#This Row],[DOCUMENTO]])*(ARQUIVOS[REVISÃO]=LD_01[[#This Row],[REVISÃO]])))</f>
        <v>45895</v>
      </c>
      <c r="K9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0" spans="1:12" x14ac:dyDescent="0.3">
      <c r="A950" s="6" t="s">
        <v>3729</v>
      </c>
      <c r="B950" s="6" t="str">
        <f>VLOOKUP(LD_01[[#This Row],[DOCUMENTO]],_xlfn.SORTBY(ARQUIVOS_RECEBIDOS!$E$2:$F$4998,ARQUIVOS_RECEBIDOS!$F$2:$F$4998,-1),2,)</f>
        <v>R00</v>
      </c>
      <c r="C950" s="6" t="s">
        <v>4324</v>
      </c>
      <c r="D950" s="8" t="s">
        <v>4916</v>
      </c>
      <c r="E950" s="8" t="s">
        <v>4146</v>
      </c>
      <c r="F950" s="6" t="s">
        <v>4152</v>
      </c>
      <c r="G950" s="49" t="s">
        <v>5490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50" s="6" t="str" cm="1">
        <f t="array" ref="I950">_xlfn.TEXTJOIN(", ",TRUE,_xlfn.UNIQUE(_xlfn._xlws.FILTER(ARQUIVOS_RECEBIDOS!$F$2:$F$4998,ARQUIVOS_RECEBIDOS!$E$2:$E$4998=LD_01[[#This Row],[DOCUMENTO]])))</f>
        <v>R00</v>
      </c>
      <c r="J950" s="13" cm="1">
        <f t="array" ref="J950">_xlfn.UNIQUE(_xlfn._xlws.FILTER(ARQUIVOS[DATA RECEBIMENTO],(ARQUIVOS[DOCUMENTO]=LD_01[[#This Row],[DOCUMENTO]])*(ARQUIVOS[REVISÃO]=LD_01[[#This Row],[REVISÃO]])))</f>
        <v>45838</v>
      </c>
      <c r="K9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1" spans="1:12" ht="28.8" x14ac:dyDescent="0.3">
      <c r="A951" s="6" t="s">
        <v>3730</v>
      </c>
      <c r="B951" s="6" t="str">
        <f>VLOOKUP(LD_01[[#This Row],[DOCUMENTO]],_xlfn.SORTBY(ARQUIVOS_RECEBIDOS!$E$2:$F$4998,ARQUIVOS_RECEBIDOS!$F$2:$F$4998,-1),2,)</f>
        <v>R01</v>
      </c>
      <c r="C951" s="6" t="s">
        <v>4324</v>
      </c>
      <c r="D951" s="8" t="s">
        <v>4917</v>
      </c>
      <c r="E951" s="8" t="s">
        <v>4146</v>
      </c>
      <c r="F951" s="6" t="s">
        <v>4152</v>
      </c>
      <c r="G951" s="49" t="s">
        <v>5490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51" s="6" t="str" cm="1">
        <f t="array" ref="I951">_xlfn.TEXTJOIN(", ",TRUE,_xlfn.UNIQUE(_xlfn._xlws.FILTER(ARQUIVOS_RECEBIDOS!$F$2:$F$4998,ARQUIVOS_RECEBIDOS!$E$2:$E$4998=LD_01[[#This Row],[DOCUMENTO]])))</f>
        <v>R00, R01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2" spans="1:12" x14ac:dyDescent="0.3">
      <c r="A952" s="6" t="s">
        <v>4077</v>
      </c>
      <c r="B952" s="6" t="str">
        <f>VLOOKUP(LD_01[[#This Row],[DOCUMENTO]],_xlfn.SORTBY(ARQUIVOS_RECEBIDOS!$E$2:$F$4998,ARQUIVOS_RECEBIDOS!$F$2:$F$4998,-1),2,)</f>
        <v>R01</v>
      </c>
      <c r="C952" s="6" t="s">
        <v>4324</v>
      </c>
      <c r="D952" s="8" t="s">
        <v>4916</v>
      </c>
      <c r="E952" s="8" t="s">
        <v>4146</v>
      </c>
      <c r="F952" s="6" t="s">
        <v>4152</v>
      </c>
      <c r="G952" s="49" t="s">
        <v>5490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52" s="6" t="str" cm="1">
        <f t="array" ref="I952">_xlfn.TEXTJOIN(", ",TRUE,_xlfn.UNIQUE(_xlfn._xlws.FILTER(ARQUIVOS_RECEBIDOS!$F$2:$F$4998,ARQUIVOS_RECEBIDOS!$E$2:$E$4998=LD_01[[#This Row],[DOCUMENTO]])))</f>
        <v>R00, R01</v>
      </c>
      <c r="J952" s="13" cm="1">
        <f t="array" ref="J952">_xlfn.UNIQUE(_xlfn._xlws.FILTER(ARQUIVOS[DATA RECEBIMENTO],(ARQUIVOS[DOCUMENTO]=LD_01[[#This Row],[DOCUMENTO]])*(ARQUIVOS[REVISÃO]=LD_01[[#This Row],[REVISÃO]])))</f>
        <v>45946</v>
      </c>
      <c r="K9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3" spans="1:12" ht="28.8" x14ac:dyDescent="0.3">
      <c r="A953" s="6" t="s">
        <v>3731</v>
      </c>
      <c r="B953" s="6" t="str">
        <f>VLOOKUP(LD_01[[#This Row],[DOCUMENTO]],_xlfn.SORTBY(ARQUIVOS_RECEBIDOS!$E$2:$F$4998,ARQUIVOS_RECEBIDOS!$F$2:$F$4998,-1),2,)</f>
        <v>R03</v>
      </c>
      <c r="C953" s="6" t="s">
        <v>4324</v>
      </c>
      <c r="D953" s="8" t="s">
        <v>4918</v>
      </c>
      <c r="E953" s="8" t="s">
        <v>4146</v>
      </c>
      <c r="F953" s="6" t="s">
        <v>4152</v>
      </c>
      <c r="G953" s="49" t="s">
        <v>5490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953" s="6" t="str" cm="1">
        <f t="array" ref="I953">_xlfn.TEXTJOIN(", ",TRUE,_xlfn.UNIQUE(_xlfn._xlws.FILTER(ARQUIVOS_RECEBIDOS!$F$2:$F$4998,ARQUIVOS_RECEBIDOS!$E$2:$E$4998=LD_01[[#This Row],[DOCUMENTO]])))</f>
        <v>R01, R02, R03</v>
      </c>
      <c r="J953" s="13" cm="1">
        <f t="array" ref="J953">_xlfn.UNIQUE(_xlfn._xlws.FILTER(ARQUIVOS[DATA RECEBIMENTO],(ARQUIVOS[DOCUMENTO]=LD_01[[#This Row],[DOCUMENTO]])*(ARQUIVOS[REVISÃO]=LD_01[[#This Row],[REVISÃO]])))</f>
        <v>45895</v>
      </c>
      <c r="K9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4" spans="1:12" ht="28.8" x14ac:dyDescent="0.3">
      <c r="A954" s="6" t="s">
        <v>3732</v>
      </c>
      <c r="B954" s="6" t="str">
        <f>VLOOKUP(LD_01[[#This Row],[DOCUMENTO]],_xlfn.SORTBY(ARQUIVOS_RECEBIDOS!$E$2:$F$4998,ARQUIVOS_RECEBIDOS!$F$2:$F$4998,-1),2,)</f>
        <v>R01</v>
      </c>
      <c r="C954" s="6" t="s">
        <v>4324</v>
      </c>
      <c r="D954" s="8" t="s">
        <v>4919</v>
      </c>
      <c r="E954" s="8" t="s">
        <v>4146</v>
      </c>
      <c r="F954" s="6" t="s">
        <v>4152</v>
      </c>
      <c r="G954" s="49" t="s">
        <v>5490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954" s="6" t="str" cm="1">
        <f t="array" ref="I954">_xlfn.TEXTJOIN(", ",TRUE,_xlfn.UNIQUE(_xlfn._xlws.FILTER(ARQUIVOS_RECEBIDOS!$F$2:$F$4998,ARQUIVOS_RECEBIDOS!$E$2:$E$4998=LD_01[[#This Row],[DOCUMENTO]])))</f>
        <v>R00, R01</v>
      </c>
      <c r="J954" s="13" cm="1">
        <f t="array" ref="J954">_xlfn.UNIQUE(_xlfn._xlws.FILTER(ARQUIVOS[DATA RECEBIMENTO],(ARQUIVOS[DOCUMENTO]=LD_01[[#This Row],[DOCUMENTO]])*(ARQUIVOS[REVISÃO]=LD_01[[#This Row],[REVISÃO]])))</f>
        <v>45895</v>
      </c>
      <c r="K9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01\MSV-163MS-638-NORTE\10.DR</v>
      </c>
      <c r="L9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ATERPA\0.TABLET\A373_Projetos_Ano01\MSV-163MS-638-NORTE\10.DR</v>
      </c>
    </row>
    <row r="955" spans="1:12" x14ac:dyDescent="0.3">
      <c r="A955" s="6" t="s">
        <v>3828</v>
      </c>
      <c r="B955" s="6" t="str">
        <f>VLOOKUP(LD_01[[#This Row],[DOCUMENTO]],_xlfn.SORTBY(ARQUIVOS_RECEBIDOS!$E$2:$F$4998,ARQUIVOS_RECEBIDOS!$F$2:$F$4998,-1),2,)</f>
        <v>R03</v>
      </c>
      <c r="C955" s="6" t="s">
        <v>4324</v>
      </c>
      <c r="D955" s="8" t="s">
        <v>4920</v>
      </c>
      <c r="E955" s="8" t="s">
        <v>4343</v>
      </c>
      <c r="F955" s="6" t="s">
        <v>4163</v>
      </c>
      <c r="G955" s="49" t="s">
        <v>5490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955" s="6" t="str" cm="1">
        <f t="array" ref="I955">_xlfn.TEXTJOIN(", ",TRUE,_xlfn.UNIQUE(_xlfn._xlws.FILTER(ARQUIVOS_RECEBIDOS!$F$2:$F$4998,ARQUIVOS_RECEBIDOS!$E$2:$E$4998=LD_01[[#This Row],[DOCUMENTO]])))</f>
        <v>R01, R02, R03</v>
      </c>
      <c r="J955" s="13" cm="1">
        <f t="array" ref="J955">_xlfn.UNIQUE(_xlfn._xlws.FILTER(ARQUIVOS[DATA RECEBIMENTO],(ARQUIVOS[DOCUMENTO]=LD_01[[#This Row],[DOCUMENTO]])*(ARQUIVOS[REVISÃO]=LD_01[[#This Row],[REVISÃO]])))</f>
        <v>45931</v>
      </c>
      <c r="K9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01\MSV-163MS-638-NORTE\11.DS</v>
      </c>
      <c r="L9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ATERPA\0.TABLET\A373_Projetos_Ano01\MSV-163MS-638-NORTE\11.DS</v>
      </c>
    </row>
    <row r="956" spans="1:12" x14ac:dyDescent="0.3">
      <c r="A956" s="6" t="s">
        <v>3829</v>
      </c>
      <c r="B956" s="6" t="str">
        <f>VLOOKUP(LD_01[[#This Row],[DOCUMENTO]],_xlfn.SORTBY(ARQUIVOS_RECEBIDOS!$E$2:$F$4998,ARQUIVOS_RECEBIDOS!$F$2:$F$4998,-1),2,)</f>
        <v>R03</v>
      </c>
      <c r="C956" s="6" t="s">
        <v>4324</v>
      </c>
      <c r="D956" s="8" t="s">
        <v>4920</v>
      </c>
      <c r="E956" s="8" t="s">
        <v>4343</v>
      </c>
      <c r="F956" s="6" t="s">
        <v>4163</v>
      </c>
      <c r="G956" s="49" t="s">
        <v>5490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956" s="6" t="str" cm="1">
        <f t="array" ref="I956">_xlfn.TEXTJOIN(", ",TRUE,_xlfn.UNIQUE(_xlfn._xlws.FILTER(ARQUIVOS_RECEBIDOS!$F$2:$F$4998,ARQUIVOS_RECEBIDOS!$E$2:$E$4998=LD_01[[#This Row],[DOCUMENTO]])))</f>
        <v>R01, R02, R03</v>
      </c>
      <c r="J956" s="13" cm="1">
        <f t="array" ref="J956">_xlfn.UNIQUE(_xlfn._xlws.FILTER(ARQUIVOS[DATA RECEBIMENTO],(ARQUIVOS[DOCUMENTO]=LD_01[[#This Row],[DOCUMENTO]])*(ARQUIVOS[REVISÃO]=LD_01[[#This Row],[REVISÃO]])))</f>
        <v>45931</v>
      </c>
      <c r="K9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01\MSV-163MS-638-NORTE\11.DS</v>
      </c>
      <c r="L9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ATERPA\0.TABLET\A373_Projetos_Ano01\MSV-163MS-638-NORTE\11.DS</v>
      </c>
    </row>
    <row r="957" spans="1:12" ht="28.8" x14ac:dyDescent="0.3">
      <c r="A957" s="6" t="s">
        <v>3830</v>
      </c>
      <c r="B957" s="6" t="str">
        <f>VLOOKUP(LD_01[[#This Row],[DOCUMENTO]],_xlfn.SORTBY(ARQUIVOS_RECEBIDOS!$E$2:$F$4998,ARQUIVOS_RECEBIDOS!$F$2:$F$4998,-1),2,)</f>
        <v>R03</v>
      </c>
      <c r="C957" s="6" t="s">
        <v>4324</v>
      </c>
      <c r="D957" s="8" t="s">
        <v>4921</v>
      </c>
      <c r="E957" s="8" t="s">
        <v>4343</v>
      </c>
      <c r="F957" s="6" t="s">
        <v>4163</v>
      </c>
      <c r="G957" s="49" t="s">
        <v>5490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957" s="6" t="str" cm="1">
        <f t="array" ref="I957">_xlfn.TEXTJOIN(", ",TRUE,_xlfn.UNIQUE(_xlfn._xlws.FILTER(ARQUIVOS_RECEBIDOS!$F$2:$F$4998,ARQUIVOS_RECEBIDOS!$E$2:$E$4998=LD_01[[#This Row],[DOCUMENTO]])))</f>
        <v>R01, R02, R03</v>
      </c>
      <c r="J957" s="13" cm="1">
        <f t="array" ref="J957">_xlfn.UNIQUE(_xlfn._xlws.FILTER(ARQUIVOS[DATA RECEBIMENTO],(ARQUIVOS[DOCUMENTO]=LD_01[[#This Row],[DOCUMENTO]])*(ARQUIVOS[REVISÃO]=LD_01[[#This Row],[REVISÃO]])))</f>
        <v>45931</v>
      </c>
      <c r="K9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01\MSV-163MS-638-NORTE\11.DS</v>
      </c>
      <c r="L9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ATERPA\0.TABLET\A373_Projetos_Ano01\MSV-163MS-638-NORTE\11.DS</v>
      </c>
    </row>
    <row r="958" spans="1:12" x14ac:dyDescent="0.3">
      <c r="A958" s="6" t="s">
        <v>3831</v>
      </c>
      <c r="B958" s="6" t="str">
        <f>VLOOKUP(LD_01[[#This Row],[DOCUMENTO]],_xlfn.SORTBY(ARQUIVOS_RECEBIDOS!$E$2:$F$4998,ARQUIVOS_RECEBIDOS!$F$2:$F$4998,-1),2,)</f>
        <v>R03</v>
      </c>
      <c r="C958" s="6" t="s">
        <v>4324</v>
      </c>
      <c r="D958" s="8" t="s">
        <v>4091</v>
      </c>
      <c r="E958" s="8" t="s">
        <v>4148</v>
      </c>
      <c r="F958" s="6" t="s">
        <v>4157</v>
      </c>
      <c r="G958" s="49" t="s">
        <v>5490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958" s="6" t="str" cm="1">
        <f t="array" ref="I958">_xlfn.TEXTJOIN(", ",TRUE,_xlfn.UNIQUE(_xlfn._xlws.FILTER(ARQUIVOS_RECEBIDOS!$F$2:$F$4998,ARQUIVOS_RECEBIDOS!$E$2:$E$4998=LD_01[[#This Row],[DOCUMENTO]])))</f>
        <v>R01, R03</v>
      </c>
      <c r="J958" s="13" cm="1">
        <f t="array" ref="J958">_xlfn.UNIQUE(_xlfn._xlws.FILTER(ARQUIVOS[DATA RECEBIMENTO],(ARQUIVOS[DOCUMENTO]=LD_01[[#This Row],[DOCUMENTO]])*(ARQUIVOS[REVISÃO]=LD_01[[#This Row],[REVISÃO]])))</f>
        <v>45931</v>
      </c>
      <c r="K9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59" spans="1:12" x14ac:dyDescent="0.3">
      <c r="A959" s="6" t="s">
        <v>3832</v>
      </c>
      <c r="B959" s="6" t="str">
        <f>VLOOKUP(LD_01[[#This Row],[DOCUMENTO]],_xlfn.SORTBY(ARQUIVOS_RECEBIDOS!$E$2:$F$4998,ARQUIVOS_RECEBIDOS!$F$2:$F$4998,-1),2,)</f>
        <v>R03</v>
      </c>
      <c r="C959" s="6" t="s">
        <v>4324</v>
      </c>
      <c r="D959" s="8" t="s">
        <v>4091</v>
      </c>
      <c r="E959" s="8" t="s">
        <v>4148</v>
      </c>
      <c r="F959" s="6" t="s">
        <v>4157</v>
      </c>
      <c r="G959" s="49" t="s">
        <v>5490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959" s="6" t="str" cm="1">
        <f t="array" ref="I959">_xlfn.TEXTJOIN(", ",TRUE,_xlfn.UNIQUE(_xlfn._xlws.FILTER(ARQUIVOS_RECEBIDOS!$F$2:$F$4998,ARQUIVOS_RECEBIDOS!$E$2:$E$4998=LD_01[[#This Row],[DOCUMENTO]])))</f>
        <v>R01, R02, R03</v>
      </c>
      <c r="J959" s="13" cm="1">
        <f t="array" ref="J959">_xlfn.UNIQUE(_xlfn._xlws.FILTER(ARQUIVOS[DATA RECEBIMENTO],(ARQUIVOS[DOCUMENTO]=LD_01[[#This Row],[DOCUMENTO]])*(ARQUIVOS[REVISÃO]=LD_01[[#This Row],[REVISÃO]])))</f>
        <v>45931</v>
      </c>
      <c r="K9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0" spans="1:12" x14ac:dyDescent="0.3">
      <c r="A960" s="6" t="s">
        <v>3833</v>
      </c>
      <c r="B960" s="6" t="str">
        <f>VLOOKUP(LD_01[[#This Row],[DOCUMENTO]],_xlfn.SORTBY(ARQUIVOS_RECEBIDOS!$E$2:$F$4998,ARQUIVOS_RECEBIDOS!$F$2:$F$4998,-1),2,)</f>
        <v>R03</v>
      </c>
      <c r="C960" s="6" t="s">
        <v>4324</v>
      </c>
      <c r="D960" s="8" t="s">
        <v>4091</v>
      </c>
      <c r="E960" s="8" t="s">
        <v>4148</v>
      </c>
      <c r="F960" s="6" t="s">
        <v>4157</v>
      </c>
      <c r="G960" s="49" t="s">
        <v>5490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960" s="6" t="str" cm="1">
        <f t="array" ref="I960">_xlfn.TEXTJOIN(", ",TRUE,_xlfn.UNIQUE(_xlfn._xlws.FILTER(ARQUIVOS_RECEBIDOS!$F$2:$F$4998,ARQUIVOS_RECEBIDOS!$E$2:$E$4998=LD_01[[#This Row],[DOCUMENTO]])))</f>
        <v>R01, R02, R03</v>
      </c>
      <c r="J960" s="13" cm="1">
        <f t="array" ref="J960">_xlfn.UNIQUE(_xlfn._xlws.FILTER(ARQUIVOS[DATA RECEBIMENTO],(ARQUIVOS[DOCUMENTO]=LD_01[[#This Row],[DOCUMENTO]])*(ARQUIVOS[REVISÃO]=LD_01[[#This Row],[REVISÃO]])))</f>
        <v>45931</v>
      </c>
      <c r="K9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1" spans="1:12" x14ac:dyDescent="0.3">
      <c r="A961" s="6" t="s">
        <v>3834</v>
      </c>
      <c r="B961" s="6" t="str">
        <f>VLOOKUP(LD_01[[#This Row],[DOCUMENTO]],_xlfn.SORTBY(ARQUIVOS_RECEBIDOS!$E$2:$F$4998,ARQUIVOS_RECEBIDOS!$F$2:$F$4998,-1),2,)</f>
        <v>R03</v>
      </c>
      <c r="C961" s="6" t="s">
        <v>4324</v>
      </c>
      <c r="D961" s="8" t="s">
        <v>4091</v>
      </c>
      <c r="E961" s="8" t="s">
        <v>4148</v>
      </c>
      <c r="F961" s="6" t="s">
        <v>4157</v>
      </c>
      <c r="G961" s="49" t="s">
        <v>5490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961" s="6" t="str" cm="1">
        <f t="array" ref="I961">_xlfn.TEXTJOIN(", ",TRUE,_xlfn.UNIQUE(_xlfn._xlws.FILTER(ARQUIVOS_RECEBIDOS!$F$2:$F$4998,ARQUIVOS_RECEBIDOS!$E$2:$E$4998=LD_01[[#This Row],[DOCUMENTO]])))</f>
        <v>R01, R02, R03</v>
      </c>
      <c r="J961" s="13" cm="1">
        <f t="array" ref="J961">_xlfn.UNIQUE(_xlfn._xlws.FILTER(ARQUIVOS[DATA RECEBIMENTO],(ARQUIVOS[DOCUMENTO]=LD_01[[#This Row],[DOCUMENTO]])*(ARQUIVOS[REVISÃO]=LD_01[[#This Row],[REVISÃO]])))</f>
        <v>45931</v>
      </c>
      <c r="K9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2" spans="1:12" x14ac:dyDescent="0.3">
      <c r="A962" s="6" t="s">
        <v>3835</v>
      </c>
      <c r="B962" s="6" t="str">
        <f>VLOOKUP(LD_01[[#This Row],[DOCUMENTO]],_xlfn.SORTBY(ARQUIVOS_RECEBIDOS!$E$2:$F$4998,ARQUIVOS_RECEBIDOS!$F$2:$F$4998,-1),2,)</f>
        <v>R03</v>
      </c>
      <c r="C962" s="6" t="s">
        <v>4324</v>
      </c>
      <c r="D962" s="8" t="s">
        <v>4091</v>
      </c>
      <c r="E962" s="8" t="s">
        <v>4148</v>
      </c>
      <c r="F962" s="6" t="s">
        <v>4157</v>
      </c>
      <c r="G962" s="49" t="s">
        <v>5490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962" s="6" t="str" cm="1">
        <f t="array" ref="I962">_xlfn.TEXTJOIN(", ",TRUE,_xlfn.UNIQUE(_xlfn._xlws.FILTER(ARQUIVOS_RECEBIDOS!$F$2:$F$4998,ARQUIVOS_RECEBIDOS!$E$2:$E$4998=LD_01[[#This Row],[DOCUMENTO]])))</f>
        <v>R01, R02, R03</v>
      </c>
      <c r="J962" s="13" cm="1">
        <f t="array" ref="J962">_xlfn.UNIQUE(_xlfn._xlws.FILTER(ARQUIVOS[DATA RECEBIMENTO],(ARQUIVOS[DOCUMENTO]=LD_01[[#This Row],[DOCUMENTO]])*(ARQUIVOS[REVISÃO]=LD_01[[#This Row],[REVISÃO]])))</f>
        <v>45931</v>
      </c>
      <c r="K9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3" spans="1:12" x14ac:dyDescent="0.3">
      <c r="A963" s="6" t="s">
        <v>3836</v>
      </c>
      <c r="B963" s="6" t="str">
        <f>VLOOKUP(LD_01[[#This Row],[DOCUMENTO]],_xlfn.SORTBY(ARQUIVOS_RECEBIDOS!$E$2:$F$4998,ARQUIVOS_RECEBIDOS!$F$2:$F$4998,-1),2,)</f>
        <v>R03</v>
      </c>
      <c r="C963" s="6" t="s">
        <v>4324</v>
      </c>
      <c r="D963" s="8" t="s">
        <v>4091</v>
      </c>
      <c r="E963" s="8" t="s">
        <v>4148</v>
      </c>
      <c r="F963" s="6" t="s">
        <v>4157</v>
      </c>
      <c r="G963" s="49" t="s">
        <v>5490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963" s="6" t="str" cm="1">
        <f t="array" ref="I963">_xlfn.TEXTJOIN(", ",TRUE,_xlfn.UNIQUE(_xlfn._xlws.FILTER(ARQUIVOS_RECEBIDOS!$F$2:$F$4998,ARQUIVOS_RECEBIDOS!$E$2:$E$4998=LD_01[[#This Row],[DOCUMENTO]])))</f>
        <v>R01, R02, R03</v>
      </c>
      <c r="J963" s="13" cm="1">
        <f t="array" ref="J963">_xlfn.UNIQUE(_xlfn._xlws.FILTER(ARQUIVOS[DATA RECEBIMENTO],(ARQUIVOS[DOCUMENTO]=LD_01[[#This Row],[DOCUMENTO]])*(ARQUIVOS[REVISÃO]=LD_01[[#This Row],[REVISÃO]])))</f>
        <v>45931</v>
      </c>
      <c r="K9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4" spans="1:12" x14ac:dyDescent="0.3">
      <c r="A964" s="6" t="s">
        <v>3837</v>
      </c>
      <c r="B964" s="6" t="str">
        <f>VLOOKUP(LD_01[[#This Row],[DOCUMENTO]],_xlfn.SORTBY(ARQUIVOS_RECEBIDOS!$E$2:$F$4998,ARQUIVOS_RECEBIDOS!$F$2:$F$4998,-1),2,)</f>
        <v>R03</v>
      </c>
      <c r="C964" s="6" t="s">
        <v>4324</v>
      </c>
      <c r="D964" s="8" t="s">
        <v>4091</v>
      </c>
      <c r="E964" s="8" t="s">
        <v>4148</v>
      </c>
      <c r="F964" s="6" t="s">
        <v>4157</v>
      </c>
      <c r="G964" s="49" t="s">
        <v>5490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964" s="6" t="str" cm="1">
        <f t="array" ref="I964">_xlfn.TEXTJOIN(", ",TRUE,_xlfn.UNIQUE(_xlfn._xlws.FILTER(ARQUIVOS_RECEBIDOS!$F$2:$F$4998,ARQUIVOS_RECEBIDOS!$E$2:$E$4998=LD_01[[#This Row],[DOCUMENTO]])))</f>
        <v>R01, R02, R03</v>
      </c>
      <c r="J964" s="13" cm="1">
        <f t="array" ref="J964">_xlfn.UNIQUE(_xlfn._xlws.FILTER(ARQUIVOS[DATA RECEBIMENTO],(ARQUIVOS[DOCUMENTO]=LD_01[[#This Row],[DOCUMENTO]])*(ARQUIVOS[REVISÃO]=LD_01[[#This Row],[REVISÃO]])))</f>
        <v>45931</v>
      </c>
      <c r="K9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5" spans="1:12" x14ac:dyDescent="0.3">
      <c r="A965" s="6" t="s">
        <v>3838</v>
      </c>
      <c r="B965" s="6" t="str">
        <f>VLOOKUP(LD_01[[#This Row],[DOCUMENTO]],_xlfn.SORTBY(ARQUIVOS_RECEBIDOS!$E$2:$F$4998,ARQUIVOS_RECEBIDOS!$F$2:$F$4998,-1),2,)</f>
        <v>R03</v>
      </c>
      <c r="C965" s="6" t="s">
        <v>4324</v>
      </c>
      <c r="D965" s="8" t="s">
        <v>4091</v>
      </c>
      <c r="E965" s="8" t="s">
        <v>4148</v>
      </c>
      <c r="F965" s="6" t="s">
        <v>4157</v>
      </c>
      <c r="G965" s="49" t="s">
        <v>5490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965" s="6" t="str" cm="1">
        <f t="array" ref="I965">_xlfn.TEXTJOIN(", ",TRUE,_xlfn.UNIQUE(_xlfn._xlws.FILTER(ARQUIVOS_RECEBIDOS!$F$2:$F$4998,ARQUIVOS_RECEBIDOS!$E$2:$E$4998=LD_01[[#This Row],[DOCUMENTO]])))</f>
        <v>R01, R02, R03</v>
      </c>
      <c r="J965" s="13" cm="1">
        <f t="array" ref="J965">_xlfn.UNIQUE(_xlfn._xlws.FILTER(ARQUIVOS[DATA RECEBIMENTO],(ARQUIVOS[DOCUMENTO]=LD_01[[#This Row],[DOCUMENTO]])*(ARQUIVOS[REVISÃO]=LD_01[[#This Row],[REVISÃO]])))</f>
        <v>45931</v>
      </c>
      <c r="K9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6" spans="1:12" x14ac:dyDescent="0.3">
      <c r="A966" s="6" t="s">
        <v>3839</v>
      </c>
      <c r="B966" s="6" t="str">
        <f>VLOOKUP(LD_01[[#This Row],[DOCUMENTO]],_xlfn.SORTBY(ARQUIVOS_RECEBIDOS!$E$2:$F$4998,ARQUIVOS_RECEBIDOS!$F$2:$F$4998,-1),2,)</f>
        <v>R03</v>
      </c>
      <c r="C966" s="6" t="s">
        <v>4324</v>
      </c>
      <c r="D966" s="8" t="s">
        <v>4091</v>
      </c>
      <c r="E966" s="8" t="s">
        <v>4148</v>
      </c>
      <c r="F966" s="6" t="s">
        <v>4157</v>
      </c>
      <c r="G966" s="49" t="s">
        <v>5490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966" s="6" t="str" cm="1">
        <f t="array" ref="I966">_xlfn.TEXTJOIN(", ",TRUE,_xlfn.UNIQUE(_xlfn._xlws.FILTER(ARQUIVOS_RECEBIDOS!$F$2:$F$4998,ARQUIVOS_RECEBIDOS!$E$2:$E$4998=LD_01[[#This Row],[DOCUMENTO]])))</f>
        <v>R01, R02, R03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7" spans="1:12" x14ac:dyDescent="0.3">
      <c r="A967" s="6" t="s">
        <v>3840</v>
      </c>
      <c r="B967" s="6" t="str">
        <f>VLOOKUP(LD_01[[#This Row],[DOCUMENTO]],_xlfn.SORTBY(ARQUIVOS_RECEBIDOS!$E$2:$F$4998,ARQUIVOS_RECEBIDOS!$F$2:$F$4998,-1),2,)</f>
        <v>R03</v>
      </c>
      <c r="C967" s="6" t="s">
        <v>4324</v>
      </c>
      <c r="D967" s="8" t="s">
        <v>4091</v>
      </c>
      <c r="E967" s="8" t="s">
        <v>4148</v>
      </c>
      <c r="F967" s="6" t="s">
        <v>4157</v>
      </c>
      <c r="G967" s="49" t="s">
        <v>5490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967" s="6" t="str" cm="1">
        <f t="array" ref="I967">_xlfn.TEXTJOIN(", ",TRUE,_xlfn.UNIQUE(_xlfn._xlws.FILTER(ARQUIVOS_RECEBIDOS!$F$2:$F$4998,ARQUIVOS_RECEBIDOS!$E$2:$E$4998=LD_01[[#This Row],[DOCUMENTO]])))</f>
        <v>R01, R02, R03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8" spans="1:12" x14ac:dyDescent="0.3">
      <c r="A968" s="6" t="s">
        <v>3841</v>
      </c>
      <c r="B968" s="6" t="str">
        <f>VLOOKUP(LD_01[[#This Row],[DOCUMENTO]],_xlfn.SORTBY(ARQUIVOS_RECEBIDOS!$E$2:$F$4998,ARQUIVOS_RECEBIDOS!$F$2:$F$4998,-1),2,)</f>
        <v>R03</v>
      </c>
      <c r="C968" s="6" t="s">
        <v>4324</v>
      </c>
      <c r="D968" s="8" t="s">
        <v>4091</v>
      </c>
      <c r="E968" s="8" t="s">
        <v>4148</v>
      </c>
      <c r="F968" s="6" t="s">
        <v>4157</v>
      </c>
      <c r="G968" s="49" t="s">
        <v>5490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968" s="6" t="str" cm="1">
        <f t="array" ref="I968">_xlfn.TEXTJOIN(", ",TRUE,_xlfn.UNIQUE(_xlfn._xlws.FILTER(ARQUIVOS_RECEBIDOS!$F$2:$F$4998,ARQUIVOS_RECEBIDOS!$E$2:$E$4998=LD_01[[#This Row],[DOCUMENTO]])))</f>
        <v>R01, R02, R03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69" spans="1:12" x14ac:dyDescent="0.3">
      <c r="A969" s="6" t="s">
        <v>3842</v>
      </c>
      <c r="B969" s="6" t="str">
        <f>VLOOKUP(LD_01[[#This Row],[DOCUMENTO]],_xlfn.SORTBY(ARQUIVOS_RECEBIDOS!$E$2:$F$4998,ARQUIVOS_RECEBIDOS!$F$2:$F$4998,-1),2,)</f>
        <v>R03</v>
      </c>
      <c r="C969" s="6" t="s">
        <v>4324</v>
      </c>
      <c r="D969" s="8" t="s">
        <v>4091</v>
      </c>
      <c r="E969" s="8" t="s">
        <v>4148</v>
      </c>
      <c r="F969" s="6" t="s">
        <v>4157</v>
      </c>
      <c r="G969" s="49" t="s">
        <v>5490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969" s="6" t="str" cm="1">
        <f t="array" ref="I969">_xlfn.TEXTJOIN(", ",TRUE,_xlfn.UNIQUE(_xlfn._xlws.FILTER(ARQUIVOS_RECEBIDOS!$F$2:$F$4998,ARQUIVOS_RECEBIDOS!$E$2:$E$4998=LD_01[[#This Row],[DOCUMENTO]])))</f>
        <v>R01, R02, R03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0" spans="1:12" x14ac:dyDescent="0.3">
      <c r="A970" s="6" t="s">
        <v>3843</v>
      </c>
      <c r="B970" s="6" t="str">
        <f>VLOOKUP(LD_01[[#This Row],[DOCUMENTO]],_xlfn.SORTBY(ARQUIVOS_RECEBIDOS!$E$2:$F$4998,ARQUIVOS_RECEBIDOS!$F$2:$F$4998,-1),2,)</f>
        <v>R02</v>
      </c>
      <c r="C970" s="6" t="s">
        <v>4324</v>
      </c>
      <c r="D970" s="8" t="s">
        <v>5023</v>
      </c>
      <c r="E970" s="8" t="s">
        <v>4148</v>
      </c>
      <c r="F970" s="6" t="s">
        <v>4157</v>
      </c>
      <c r="G970" s="49" t="s">
        <v>5490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970" s="6" t="str" cm="1">
        <f t="array" ref="I970">_xlfn.TEXTJOIN(", ",TRUE,_xlfn.UNIQUE(_xlfn._xlws.FILTER(ARQUIVOS_RECEBIDOS!$F$2:$F$4998,ARQUIVOS_RECEBIDOS!$E$2:$E$4998=LD_01[[#This Row],[DOCUMENTO]])))</f>
        <v>R00, 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1" spans="1:12" x14ac:dyDescent="0.3">
      <c r="A971" s="6" t="s">
        <v>3844</v>
      </c>
      <c r="B971" s="6" t="str">
        <f>VLOOKUP(LD_01[[#This Row],[DOCUMENTO]],_xlfn.SORTBY(ARQUIVOS_RECEBIDOS!$E$2:$F$4998,ARQUIVOS_RECEBIDOS!$F$2:$F$4998,-1),2,)</f>
        <v>R02</v>
      </c>
      <c r="C971" s="6" t="s">
        <v>4324</v>
      </c>
      <c r="D971" s="8" t="s">
        <v>5023</v>
      </c>
      <c r="E971" s="8" t="s">
        <v>4148</v>
      </c>
      <c r="F971" s="6" t="s">
        <v>4157</v>
      </c>
      <c r="G971" s="49" t="s">
        <v>5490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971" s="6" t="str" cm="1">
        <f t="array" ref="I971">_xlfn.TEXTJOIN(", ",TRUE,_xlfn.UNIQUE(_xlfn._xlws.FILTER(ARQUIVOS_RECEBIDOS!$F$2:$F$4998,ARQUIVOS_RECEBIDOS!$E$2:$E$4998=LD_01[[#This Row],[DOCUMENTO]])))</f>
        <v>R00, R01, R02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2" spans="1:12" x14ac:dyDescent="0.3">
      <c r="A972" s="6" t="s">
        <v>3845</v>
      </c>
      <c r="B972" s="6" t="str">
        <f>VLOOKUP(LD_01[[#This Row],[DOCUMENTO]],_xlfn.SORTBY(ARQUIVOS_RECEBIDOS!$E$2:$F$4998,ARQUIVOS_RECEBIDOS!$F$2:$F$4998,-1),2,)</f>
        <v>R02</v>
      </c>
      <c r="C972" s="6" t="s">
        <v>4324</v>
      </c>
      <c r="D972" s="8" t="s">
        <v>5023</v>
      </c>
      <c r="E972" s="8" t="s">
        <v>4148</v>
      </c>
      <c r="F972" s="6" t="s">
        <v>4157</v>
      </c>
      <c r="G972" s="49" t="s">
        <v>5490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972" s="6" t="str" cm="1">
        <f t="array" ref="I972">_xlfn.TEXTJOIN(", ",TRUE,_xlfn.UNIQUE(_xlfn._xlws.FILTER(ARQUIVOS_RECEBIDOS!$F$2:$F$4998,ARQUIVOS_RECEBIDOS!$E$2:$E$4998=LD_01[[#This Row],[DOCUMENTO]])))</f>
        <v>R00, R01, R02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3" spans="1:12" x14ac:dyDescent="0.3">
      <c r="A973" s="6" t="s">
        <v>3846</v>
      </c>
      <c r="B973" s="6" t="str">
        <f>VLOOKUP(LD_01[[#This Row],[DOCUMENTO]],_xlfn.SORTBY(ARQUIVOS_RECEBIDOS!$E$2:$F$4998,ARQUIVOS_RECEBIDOS!$F$2:$F$4998,-1),2,)</f>
        <v>R02</v>
      </c>
      <c r="C973" s="6" t="s">
        <v>4324</v>
      </c>
      <c r="D973" s="8" t="s">
        <v>5023</v>
      </c>
      <c r="E973" s="8" t="s">
        <v>4148</v>
      </c>
      <c r="F973" s="6" t="s">
        <v>4157</v>
      </c>
      <c r="G973" s="49" t="s">
        <v>5490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973" s="6" t="str" cm="1">
        <f t="array" ref="I973">_xlfn.TEXTJOIN(", ",TRUE,_xlfn.UNIQUE(_xlfn._xlws.FILTER(ARQUIVOS_RECEBIDOS!$F$2:$F$4998,ARQUIVOS_RECEBIDOS!$E$2:$E$4998=LD_01[[#This Row],[DOCUMENTO]])))</f>
        <v>R00, R01, R02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4" spans="1:12" x14ac:dyDescent="0.3">
      <c r="A974" s="6" t="s">
        <v>3847</v>
      </c>
      <c r="B974" s="6" t="str">
        <f>VLOOKUP(LD_01[[#This Row],[DOCUMENTO]],_xlfn.SORTBY(ARQUIVOS_RECEBIDOS!$E$2:$F$4998,ARQUIVOS_RECEBIDOS!$F$2:$F$4998,-1),2,)</f>
        <v>R02</v>
      </c>
      <c r="C974" s="6" t="s">
        <v>4324</v>
      </c>
      <c r="D974" s="8" t="s">
        <v>5024</v>
      </c>
      <c r="E974" s="8" t="s">
        <v>4148</v>
      </c>
      <c r="F974" s="6" t="s">
        <v>4157</v>
      </c>
      <c r="G974" s="49" t="s">
        <v>5490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974" s="6" t="str" cm="1">
        <f t="array" ref="I974">_xlfn.TEXTJOIN(", ",TRUE,_xlfn.UNIQUE(_xlfn._xlws.FILTER(ARQUIVOS_RECEBIDOS!$F$2:$F$4998,ARQUIVOS_RECEBIDOS!$E$2:$E$4998=LD_01[[#This Row],[DOCUMENTO]])))</f>
        <v>R00, R01, R02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5" spans="1:12" x14ac:dyDescent="0.3">
      <c r="A975" s="6" t="s">
        <v>3848</v>
      </c>
      <c r="B975" s="6" t="str">
        <f>VLOOKUP(LD_01[[#This Row],[DOCUMENTO]],_xlfn.SORTBY(ARQUIVOS_RECEBIDOS!$E$2:$F$4998,ARQUIVOS_RECEBIDOS!$F$2:$F$4998,-1),2,)</f>
        <v>R02</v>
      </c>
      <c r="C975" s="6" t="s">
        <v>4324</v>
      </c>
      <c r="D975" s="8" t="s">
        <v>5025</v>
      </c>
      <c r="E975" s="8" t="s">
        <v>4148</v>
      </c>
      <c r="F975" s="6" t="s">
        <v>4157</v>
      </c>
      <c r="G975" s="49" t="s">
        <v>5490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975" s="6" t="str" cm="1">
        <f t="array" ref="I975">_xlfn.TEXTJOIN(", ",TRUE,_xlfn.UNIQUE(_xlfn._xlws.FILTER(ARQUIVOS_RECEBIDOS!$F$2:$F$4998,ARQUIVOS_RECEBIDOS!$E$2:$E$4998=LD_01[[#This Row],[DOCUMENTO]])))</f>
        <v>R00, R01, R02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6" spans="1:12" x14ac:dyDescent="0.3">
      <c r="A976" s="6" t="s">
        <v>3849</v>
      </c>
      <c r="B976" s="6" t="str">
        <f>VLOOKUP(LD_01[[#This Row],[DOCUMENTO]],_xlfn.SORTBY(ARQUIVOS_RECEBIDOS!$E$2:$F$4998,ARQUIVOS_RECEBIDOS!$F$2:$F$4998,-1),2,)</f>
        <v>R01</v>
      </c>
      <c r="C976" s="6" t="s">
        <v>4324</v>
      </c>
      <c r="D976" s="8" t="s">
        <v>4093</v>
      </c>
      <c r="E976" s="8" t="s">
        <v>4148</v>
      </c>
      <c r="F976" s="6" t="s">
        <v>4157</v>
      </c>
      <c r="G976" s="49" t="s">
        <v>5490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976" s="6" t="str" cm="1">
        <f t="array" ref="I976">_xlfn.TEXTJOIN(", ",TRUE,_xlfn.UNIQUE(_xlfn._xlws.FILTER(ARQUIVOS_RECEBIDOS!$F$2:$F$4998,ARQUIVOS_RECEBIDOS!$E$2:$E$4998=LD_01[[#This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45859</v>
      </c>
      <c r="K9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7" spans="1:12" x14ac:dyDescent="0.3">
      <c r="A977" s="6" t="s">
        <v>3850</v>
      </c>
      <c r="B977" s="6" t="str">
        <f>VLOOKUP(LD_01[[#This Row],[DOCUMENTO]],_xlfn.SORTBY(ARQUIVOS_RECEBIDOS!$E$2:$F$4998,ARQUIVOS_RECEBIDOS!$F$2:$F$4998,-1),2,)</f>
        <v>R00</v>
      </c>
      <c r="C977" s="6" t="s">
        <v>4324</v>
      </c>
      <c r="D977" s="8" t="s">
        <v>5026</v>
      </c>
      <c r="E977" s="8" t="s">
        <v>4148</v>
      </c>
      <c r="F977" s="6" t="s">
        <v>4157</v>
      </c>
      <c r="G977" s="49" t="s">
        <v>5490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977" s="6" t="str" cm="1">
        <f t="array" ref="I977">_xlfn.TEXTJOIN(", ",TRUE,_xlfn.UNIQUE(_xlfn._xlws.FILTER(ARQUIVOS_RECEBIDOS!$F$2:$F$4998,ARQUIVOS_RECEBIDOS!$E$2:$E$4998=LD_01[[#This Row],[DOCUMENTO]])))</f>
        <v>R00</v>
      </c>
      <c r="J977" s="13" cm="1">
        <f t="array" ref="J977">_xlfn.UNIQUE(_xlfn._xlws.FILTER(ARQUIVOS[DATA RECEBIMENTO],(ARQUIVOS[DOCUMENTO]=LD_01[[#This Row],[DOCUMENTO]])*(ARQUIVOS[REVISÃO]=LD_01[[#This Row],[REVISÃO]])))</f>
        <v>45838</v>
      </c>
      <c r="K9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8" spans="1:12" x14ac:dyDescent="0.3">
      <c r="A978" s="6" t="s">
        <v>3851</v>
      </c>
      <c r="B978" s="6" t="str">
        <f>VLOOKUP(LD_01[[#This Row],[DOCUMENTO]],_xlfn.SORTBY(ARQUIVOS_RECEBIDOS!$E$2:$F$4998,ARQUIVOS_RECEBIDOS!$F$2:$F$4998,-1),2,)</f>
        <v>R03</v>
      </c>
      <c r="C978" s="6" t="s">
        <v>4324</v>
      </c>
      <c r="D978" s="8" t="s">
        <v>5027</v>
      </c>
      <c r="E978" s="8" t="s">
        <v>4148</v>
      </c>
      <c r="F978" s="6" t="s">
        <v>4157</v>
      </c>
      <c r="G978" s="49" t="s">
        <v>5490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978" s="6" t="str" cm="1">
        <f t="array" ref="I978">_xlfn.TEXTJOIN(", ",TRUE,_xlfn.UNIQUE(_xlfn._xlws.FILTER(ARQUIVOS_RECEBIDOS!$F$2:$F$4998,ARQUIVOS_RECEBIDOS!$E$2:$E$4998=LD_01[[#This Row],[DOCUMENTO]])))</f>
        <v>R02, R03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01\MSV-163MS-638-NORTE\12.DV</v>
      </c>
      <c r="L9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ATERPA\0.TABLET\A373_Projetos_Ano01\MSV-163MS-638-NORTE\12.DV</v>
      </c>
    </row>
    <row r="979" spans="1:12" ht="43.2" x14ac:dyDescent="0.3">
      <c r="A979" s="6" t="s">
        <v>3787</v>
      </c>
      <c r="B979" s="6" t="str">
        <f>VLOOKUP(LD_01[[#This Row],[DOCUMENTO]],_xlfn.SORTBY(ARQUIVOS_RECEBIDOS!$E$2:$F$4998,ARQUIVOS_RECEBIDOS!$F$2:$F$4998,-1),2,)</f>
        <v>R04</v>
      </c>
      <c r="C979" s="6" t="s">
        <v>4324</v>
      </c>
      <c r="D979" s="8" t="s">
        <v>4789</v>
      </c>
      <c r="E979" s="8" t="s">
        <v>4342</v>
      </c>
      <c r="F979" s="6" t="s">
        <v>4162</v>
      </c>
      <c r="G979" s="49" t="s">
        <v>5490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79" s="6" t="str" cm="1">
        <f t="array" ref="I979">_xlfn.TEXTJOIN(", ",TRUE,_xlfn.UNIQUE(_xlfn._xlws.FILTER(ARQUIVOS_RECEBIDOS!$F$2:$F$4998,ARQUIVOS_RECEBIDOS!$E$2:$E$4998=LD_01[[#This Row],[DOCUMENTO]])))</f>
        <v>R02, R03, R04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0" spans="1:12" ht="43.2" x14ac:dyDescent="0.3">
      <c r="A980" s="6" t="s">
        <v>3788</v>
      </c>
      <c r="B980" s="6" t="str">
        <f>VLOOKUP(LD_01[[#This Row],[DOCUMENTO]],_xlfn.SORTBY(ARQUIVOS_RECEBIDOS!$E$2:$F$4998,ARQUIVOS_RECEBIDOS!$F$2:$F$4998,-1),2,)</f>
        <v>R04</v>
      </c>
      <c r="C980" s="6" t="s">
        <v>4324</v>
      </c>
      <c r="D980" s="8" t="s">
        <v>4790</v>
      </c>
      <c r="E980" s="8" t="s">
        <v>4342</v>
      </c>
      <c r="F980" s="6" t="s">
        <v>4162</v>
      </c>
      <c r="G980" s="49" t="s">
        <v>5490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80" s="6" t="str" cm="1">
        <f t="array" ref="I980">_xlfn.TEXTJOIN(", ",TRUE,_xlfn.UNIQUE(_xlfn._xlws.FILTER(ARQUIVOS_RECEBIDOS!$F$2:$F$4998,ARQUIVOS_RECEBIDOS!$E$2:$E$4998=LD_01[[#This Row],[DOCUMENTO]])))</f>
        <v>R02, R03, R04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1" spans="1:12" ht="43.2" x14ac:dyDescent="0.3">
      <c r="A981" s="6" t="s">
        <v>3789</v>
      </c>
      <c r="B981" s="6" t="str">
        <f>VLOOKUP(LD_01[[#This Row],[DOCUMENTO]],_xlfn.SORTBY(ARQUIVOS_RECEBIDOS!$E$2:$F$4998,ARQUIVOS_RECEBIDOS!$F$2:$F$4998,-1),2,)</f>
        <v>R04</v>
      </c>
      <c r="C981" s="6" t="s">
        <v>4324</v>
      </c>
      <c r="D981" s="8" t="s">
        <v>4791</v>
      </c>
      <c r="E981" s="8" t="s">
        <v>4342</v>
      </c>
      <c r="F981" s="6" t="s">
        <v>4162</v>
      </c>
      <c r="G981" s="49" t="s">
        <v>5490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81" s="6" t="str" cm="1">
        <f t="array" ref="I981">_xlfn.TEXTJOIN(", ",TRUE,_xlfn.UNIQUE(_xlfn._xlws.FILTER(ARQUIVOS_RECEBIDOS!$F$2:$F$4998,ARQUIVOS_RECEBIDOS!$E$2:$E$4998=LD_01[[#This Row],[DOCUMENTO]])))</f>
        <v>R02, R03, R04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2" spans="1:12" ht="43.2" x14ac:dyDescent="0.3">
      <c r="A982" s="6" t="s">
        <v>3790</v>
      </c>
      <c r="B982" s="6" t="str">
        <f>VLOOKUP(LD_01[[#This Row],[DOCUMENTO]],_xlfn.SORTBY(ARQUIVOS_RECEBIDOS!$E$2:$F$4998,ARQUIVOS_RECEBIDOS!$F$2:$F$4998,-1),2,)</f>
        <v>R04</v>
      </c>
      <c r="C982" s="6" t="s">
        <v>4324</v>
      </c>
      <c r="D982" s="8" t="s">
        <v>4792</v>
      </c>
      <c r="E982" s="8" t="s">
        <v>4342</v>
      </c>
      <c r="F982" s="6" t="s">
        <v>4162</v>
      </c>
      <c r="G982" s="49" t="s">
        <v>5490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82" s="6" t="str" cm="1">
        <f t="array" ref="I982">_xlfn.TEXTJOIN(", ",TRUE,_xlfn.UNIQUE(_xlfn._xlws.FILTER(ARQUIVOS_RECEBIDOS!$F$2:$F$4998,ARQUIVOS_RECEBIDOS!$E$2:$E$4998=LD_01[[#This Row],[DOCUMENTO]])))</f>
        <v>R02, R03, R04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3" spans="1:12" ht="43.2" x14ac:dyDescent="0.3">
      <c r="A983" s="6" t="s">
        <v>4060</v>
      </c>
      <c r="B983" s="6" t="str">
        <f>VLOOKUP(LD_01[[#This Row],[DOCUMENTO]],_xlfn.SORTBY(ARQUIVOS_RECEBIDOS!$E$2:$F$4998,ARQUIVOS_RECEBIDOS!$F$2:$F$4998,-1),2,)</f>
        <v>R02</v>
      </c>
      <c r="C983" s="6" t="s">
        <v>4324</v>
      </c>
      <c r="D983" s="8" t="s">
        <v>4793</v>
      </c>
      <c r="E983" s="8" t="s">
        <v>4342</v>
      </c>
      <c r="F983" s="6" t="s">
        <v>4162</v>
      </c>
      <c r="G983" s="49" t="s">
        <v>5490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83" s="6" t="str" cm="1">
        <f t="array" ref="I983">_xlfn.TEXTJOIN(", ",TRUE,_xlfn.UNIQUE(_xlfn._xlws.FILTER(ARQUIVOS_RECEBIDOS!$F$2:$F$4998,ARQUIVOS_RECEBIDOS!$E$2:$E$4998=LD_01[[#This Row],[DOCUMENTO]])))</f>
        <v>R01, R02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4" spans="1:12" ht="43.2" x14ac:dyDescent="0.3">
      <c r="A984" s="6" t="s">
        <v>3791</v>
      </c>
      <c r="B984" s="6" t="str">
        <f>VLOOKUP(LD_01[[#This Row],[DOCUMENTO]],_xlfn.SORTBY(ARQUIVOS_RECEBIDOS!$E$2:$F$4998,ARQUIVOS_RECEBIDOS!$F$2:$F$4998,-1),2,)</f>
        <v>R03</v>
      </c>
      <c r="C984" s="6" t="s">
        <v>4324</v>
      </c>
      <c r="D984" s="8" t="s">
        <v>4794</v>
      </c>
      <c r="E984" s="8" t="s">
        <v>4342</v>
      </c>
      <c r="F984" s="6" t="s">
        <v>4162</v>
      </c>
      <c r="G984" s="49" t="s">
        <v>5490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84" s="6" t="str" cm="1">
        <f t="array" ref="I984">_xlfn.TEXTJOIN(", ",TRUE,_xlfn.UNIQUE(_xlfn._xlws.FILTER(ARQUIVOS_RECEBIDOS!$F$2:$F$4998,ARQUIVOS_RECEBIDOS!$E$2:$E$4998=LD_01[[#This Row],[DOCUMENTO]])))</f>
        <v>R02, R03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5" spans="1:12" ht="43.2" x14ac:dyDescent="0.3">
      <c r="A985" s="6" t="s">
        <v>3792</v>
      </c>
      <c r="B985" s="6" t="str">
        <f>VLOOKUP(LD_01[[#This Row],[DOCUMENTO]],_xlfn.SORTBY(ARQUIVOS_RECEBIDOS!$E$2:$F$4998,ARQUIVOS_RECEBIDOS!$F$2:$F$4998,-1),2,)</f>
        <v>R03</v>
      </c>
      <c r="C985" s="6" t="s">
        <v>4324</v>
      </c>
      <c r="D985" s="8" t="s">
        <v>4795</v>
      </c>
      <c r="E985" s="8" t="s">
        <v>4342</v>
      </c>
      <c r="F985" s="6" t="s">
        <v>4162</v>
      </c>
      <c r="G985" s="49" t="s">
        <v>5490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85" s="6" t="str" cm="1">
        <f t="array" ref="I985">_xlfn.TEXTJOIN(", ",TRUE,_xlfn.UNIQUE(_xlfn._xlws.FILTER(ARQUIVOS_RECEBIDOS!$F$2:$F$4998,ARQUIVOS_RECEBIDOS!$E$2:$E$4998=LD_01[[#This Row],[DOCUMENTO]])))</f>
        <v>R02, R03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6" spans="1:12" ht="43.2" x14ac:dyDescent="0.3">
      <c r="A986" s="6" t="s">
        <v>3793</v>
      </c>
      <c r="B986" s="6" t="str">
        <f>VLOOKUP(LD_01[[#This Row],[DOCUMENTO]],_xlfn.SORTBY(ARQUIVOS_RECEBIDOS!$E$2:$F$4998,ARQUIVOS_RECEBIDOS!$F$2:$F$4998,-1),2,)</f>
        <v>R03</v>
      </c>
      <c r="C986" s="6" t="s">
        <v>4324</v>
      </c>
      <c r="D986" s="8" t="s">
        <v>4796</v>
      </c>
      <c r="E986" s="8" t="s">
        <v>4342</v>
      </c>
      <c r="F986" s="6" t="s">
        <v>4162</v>
      </c>
      <c r="G986" s="49" t="s">
        <v>5490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86" s="6" t="str" cm="1">
        <f t="array" ref="I986">_xlfn.TEXTJOIN(", ",TRUE,_xlfn.UNIQUE(_xlfn._xlws.FILTER(ARQUIVOS_RECEBIDOS!$F$2:$F$4998,ARQUIVOS_RECEBIDOS!$E$2:$E$4998=LD_01[[#This Row],[DOCUMENTO]])))</f>
        <v>R02, R03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7" spans="1:12" ht="43.2" x14ac:dyDescent="0.3">
      <c r="A987" s="6" t="s">
        <v>3794</v>
      </c>
      <c r="B987" s="6" t="str">
        <f>VLOOKUP(LD_01[[#This Row],[DOCUMENTO]],_xlfn.SORTBY(ARQUIVOS_RECEBIDOS!$E$2:$F$4998,ARQUIVOS_RECEBIDOS!$F$2:$F$4998,-1),2,)</f>
        <v>R00</v>
      </c>
      <c r="C987" s="6" t="s">
        <v>4324</v>
      </c>
      <c r="D987" s="8" t="s">
        <v>4822</v>
      </c>
      <c r="E987" s="8" t="s">
        <v>4342</v>
      </c>
      <c r="F987" s="6" t="s">
        <v>4162</v>
      </c>
      <c r="G987" s="49" t="s">
        <v>5490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987" s="6" t="str" cm="1">
        <f t="array" ref="I987">_xlfn.TEXTJOIN(", ",TRUE,_xlfn.UNIQUE(_xlfn._xlws.FILTER(ARQUIVOS_RECEBIDOS!$F$2:$F$4998,ARQUIVOS_RECEBIDOS!$E$2:$E$4998=LD_01[[#This Row],[DOCUMENTO]])))</f>
        <v>R00</v>
      </c>
      <c r="J987" s="13" cm="1">
        <f t="array" ref="J987">_xlfn.UNIQUE(_xlfn._xlws.FILTER(ARQUIVOS[DATA RECEBIMENTO],(ARQUIVOS[DOCUMENTO]=LD_01[[#This Row],[DOCUMENTO]])*(ARQUIVOS[REVISÃO]=LD_01[[#This Row],[REVISÃO]])))</f>
        <v>45838</v>
      </c>
      <c r="K9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8" spans="1:12" ht="43.2" x14ac:dyDescent="0.3">
      <c r="A988" s="6" t="s">
        <v>3795</v>
      </c>
      <c r="B988" s="6" t="str">
        <f>VLOOKUP(LD_01[[#This Row],[DOCUMENTO]],_xlfn.SORTBY(ARQUIVOS_RECEBIDOS!$E$2:$F$4998,ARQUIVOS_RECEBIDOS!$F$2:$F$4998,-1),2,)</f>
        <v>R01</v>
      </c>
      <c r="C988" s="6" t="s">
        <v>4324</v>
      </c>
      <c r="D988" s="8" t="s">
        <v>4797</v>
      </c>
      <c r="E988" s="8" t="s">
        <v>4342</v>
      </c>
      <c r="F988" s="6" t="s">
        <v>4162</v>
      </c>
      <c r="G988" s="49" t="s">
        <v>5490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988" s="6" t="str" cm="1">
        <f t="array" ref="I988">_xlfn.TEXTJOIN(", ",TRUE,_xlfn.UNIQUE(_xlfn._xlws.FILTER(ARQUIVOS_RECEBIDOS!$F$2:$F$4998,ARQUIVOS_RECEBIDOS!$E$2:$E$4998=LD_01[[#This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89" spans="1:12" ht="43.2" x14ac:dyDescent="0.3">
      <c r="A989" s="6" t="s">
        <v>3796</v>
      </c>
      <c r="B989" s="6" t="str">
        <f>VLOOKUP(LD_01[[#This Row],[DOCUMENTO]],_xlfn.SORTBY(ARQUIVOS_RECEBIDOS!$E$2:$F$4998,ARQUIVOS_RECEBIDOS!$F$2:$F$4998,-1),2,)</f>
        <v>R01</v>
      </c>
      <c r="C989" s="6" t="s">
        <v>4324</v>
      </c>
      <c r="D989" s="8" t="s">
        <v>4798</v>
      </c>
      <c r="E989" s="8" t="s">
        <v>4342</v>
      </c>
      <c r="F989" s="6" t="s">
        <v>4162</v>
      </c>
      <c r="G989" s="49" t="s">
        <v>5490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989" s="6" t="str" cm="1">
        <f t="array" ref="I989">_xlfn.TEXTJOIN(", ",TRUE,_xlfn.UNIQUE(_xlfn._xlws.FILTER(ARQUIVOS_RECEBIDOS!$F$2:$F$4998,ARQUIVOS_RECEBIDOS!$E$2:$E$4998=LD_01[[#This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0" spans="1:12" ht="43.2" x14ac:dyDescent="0.3">
      <c r="A990" s="6" t="s">
        <v>3797</v>
      </c>
      <c r="B990" s="6" t="str">
        <f>VLOOKUP(LD_01[[#This Row],[DOCUMENTO]],_xlfn.SORTBY(ARQUIVOS_RECEBIDOS!$E$2:$F$4998,ARQUIVOS_RECEBIDOS!$F$2:$F$4998,-1),2,)</f>
        <v>R01</v>
      </c>
      <c r="C990" s="6" t="s">
        <v>4324</v>
      </c>
      <c r="D990" s="8" t="s">
        <v>4799</v>
      </c>
      <c r="E990" s="8" t="s">
        <v>4342</v>
      </c>
      <c r="F990" s="6" t="s">
        <v>4162</v>
      </c>
      <c r="G990" s="49" t="s">
        <v>5490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990" s="6" t="str" cm="1">
        <f t="array" ref="I990">_xlfn.TEXTJOIN(", ",TRUE,_xlfn.UNIQUE(_xlfn._xlws.FILTER(ARQUIVOS_RECEBIDOS!$F$2:$F$4998,ARQUIVOS_RECEBIDOS!$E$2:$E$4998=LD_01[[#This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1" spans="1:12" ht="43.2" x14ac:dyDescent="0.3">
      <c r="A991" s="6" t="s">
        <v>3798</v>
      </c>
      <c r="B991" s="6" t="str">
        <f>VLOOKUP(LD_01[[#This Row],[DOCUMENTO]],_xlfn.SORTBY(ARQUIVOS_RECEBIDOS!$E$2:$F$4998,ARQUIVOS_RECEBIDOS!$F$2:$F$4998,-1),2,)</f>
        <v>R01</v>
      </c>
      <c r="C991" s="6" t="s">
        <v>4324</v>
      </c>
      <c r="D991" s="8" t="s">
        <v>4800</v>
      </c>
      <c r="E991" s="8" t="s">
        <v>4342</v>
      </c>
      <c r="F991" s="6" t="s">
        <v>4162</v>
      </c>
      <c r="G991" s="49" t="s">
        <v>5490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991" s="6" t="str" cm="1">
        <f t="array" ref="I991">_xlfn.TEXTJOIN(", ",TRUE,_xlfn.UNIQUE(_xlfn._xlws.FILTER(ARQUIVOS_RECEBIDOS!$F$2:$F$4998,ARQUIVOS_RECEBIDOS!$E$2:$E$4998=LD_01[[#This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2" spans="1:12" ht="43.2" x14ac:dyDescent="0.3">
      <c r="A992" s="6" t="s">
        <v>3799</v>
      </c>
      <c r="B992" s="6" t="str">
        <f>VLOOKUP(LD_01[[#This Row],[DOCUMENTO]],_xlfn.SORTBY(ARQUIVOS_RECEBIDOS!$E$2:$F$4998,ARQUIVOS_RECEBIDOS!$F$2:$F$4998,-1),2,)</f>
        <v>R01</v>
      </c>
      <c r="C992" s="6" t="s">
        <v>4324</v>
      </c>
      <c r="D992" s="8" t="s">
        <v>4801</v>
      </c>
      <c r="E992" s="8" t="s">
        <v>4342</v>
      </c>
      <c r="F992" s="6" t="s">
        <v>4162</v>
      </c>
      <c r="G992" s="49" t="s">
        <v>5490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992" s="6" t="str" cm="1">
        <f t="array" ref="I992">_xlfn.TEXTJOIN(", ",TRUE,_xlfn.UNIQUE(_xlfn._xlws.FILTER(ARQUIVOS_RECEBIDOS!$F$2:$F$4998,ARQUIVOS_RECEBIDOS!$E$2:$E$4998=LD_01[[#This Row],[DOCUMENTO]])))</f>
        <v>R00, R01</v>
      </c>
      <c r="J992" s="13" cm="1">
        <f t="array" ref="J992">_xlfn.UNIQUE(_xlfn._xlws.FILTER(ARQUIVOS[DATA RECEBIMENTO],(ARQUIVOS[DOCUMENTO]=LD_01[[#This Row],[DOCUMENTO]])*(ARQUIVOS[REVISÃO]=LD_01[[#This Row],[REVISÃO]])))</f>
        <v>45931</v>
      </c>
      <c r="K9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3" spans="1:12" ht="43.2" x14ac:dyDescent="0.3">
      <c r="A993" s="6" t="s">
        <v>3800</v>
      </c>
      <c r="B993" s="6" t="str">
        <f>VLOOKUP(LD_01[[#This Row],[DOCUMENTO]],_xlfn.SORTBY(ARQUIVOS_RECEBIDOS!$E$2:$F$4998,ARQUIVOS_RECEBIDOS!$F$2:$F$4998,-1),2,)</f>
        <v>R01</v>
      </c>
      <c r="C993" s="6" t="s">
        <v>4324</v>
      </c>
      <c r="D993" s="8" t="s">
        <v>4802</v>
      </c>
      <c r="E993" s="8" t="s">
        <v>4342</v>
      </c>
      <c r="F993" s="6" t="s">
        <v>4162</v>
      </c>
      <c r="G993" s="49" t="s">
        <v>5490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993" s="6" t="str" cm="1">
        <f t="array" ref="I993">_xlfn.TEXTJOIN(", ",TRUE,_xlfn.UNIQUE(_xlfn._xlws.FILTER(ARQUIVOS_RECEBIDOS!$F$2:$F$4998,ARQUIVOS_RECEBIDOS!$E$2:$E$4998=LD_01[[#This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4" spans="1:12" ht="43.2" x14ac:dyDescent="0.3">
      <c r="A994" s="6" t="s">
        <v>4778</v>
      </c>
      <c r="B994" s="6" t="str">
        <f>VLOOKUP(LD_01[[#This Row],[DOCUMENTO]],_xlfn.SORTBY(ARQUIVOS_RECEBIDOS!$E$2:$F$4998,ARQUIVOS_RECEBIDOS!$F$2:$F$4998,-1),2,)</f>
        <v>R00</v>
      </c>
      <c r="C994" s="6" t="s">
        <v>4324</v>
      </c>
      <c r="D994" s="8" t="s">
        <v>4803</v>
      </c>
      <c r="E994" s="8" t="str">
        <f>UPPER(_xlfn.XLOOKUP(LD_01[[#This Row],[SIGLA]],'CLASSES DE PROJETOS'!$C$3:$C$37,'CLASSES DE PROJETOS'!$D$3:$D$37))</f>
        <v>ILUMINAÇÃO E INSTALAÇÕES ELÉTRICAS</v>
      </c>
      <c r="F994" s="6" t="s">
        <v>4162</v>
      </c>
      <c r="G994" s="49" t="s">
        <v>5490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994" s="6" t="str" cm="1">
        <f t="array" ref="I994">_xlfn.TEXTJOIN(", ",TRUE,_xlfn.UNIQUE(_xlfn._xlws.FILTER(ARQUIVOS_RECEBIDOS!$F$2:$F$4998,ARQUIVOS_RECEBIDOS!$E$2:$E$4998=LD_01[[#This Row],[DOCUMENTO]])))</f>
        <v>R00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5" spans="1:12" ht="43.2" x14ac:dyDescent="0.3">
      <c r="A995" s="6" t="s">
        <v>4779</v>
      </c>
      <c r="B995" s="6" t="str">
        <f>VLOOKUP(LD_01[[#This Row],[DOCUMENTO]],_xlfn.SORTBY(ARQUIVOS_RECEBIDOS!$E$2:$F$4998,ARQUIVOS_RECEBIDOS!$F$2:$F$4998,-1),2,)</f>
        <v>R00</v>
      </c>
      <c r="C995" s="6" t="s">
        <v>4324</v>
      </c>
      <c r="D995" s="8" t="s">
        <v>4804</v>
      </c>
      <c r="E995" s="8" t="str">
        <f>UPPER(_xlfn.XLOOKUP(LD_01[[#This Row],[SIGLA]],'CLASSES DE PROJETOS'!$C$3:$C$37,'CLASSES DE PROJETOS'!$D$3:$D$37))</f>
        <v>ILUMINAÇÃO E INSTALAÇÕES ELÉTRICAS</v>
      </c>
      <c r="F995" s="6" t="s">
        <v>4162</v>
      </c>
      <c r="G995" s="49" t="s">
        <v>5490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995" s="6" t="str" cm="1">
        <f t="array" ref="I995">_xlfn.TEXTJOIN(", ",TRUE,_xlfn.UNIQUE(_xlfn._xlws.FILTER(ARQUIVOS_RECEBIDOS!$F$2:$F$4998,ARQUIVOS_RECEBIDOS!$E$2:$E$4998=LD_01[[#This Row],[DOCUMENTO]])))</f>
        <v>R00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6" spans="1:12" ht="43.2" x14ac:dyDescent="0.3">
      <c r="A996" s="6" t="s">
        <v>3801</v>
      </c>
      <c r="B996" s="6" t="str">
        <f>VLOOKUP(LD_01[[#This Row],[DOCUMENTO]],_xlfn.SORTBY(ARQUIVOS_RECEBIDOS!$E$2:$F$4998,ARQUIVOS_RECEBIDOS!$F$2:$F$4998,-1),2,)</f>
        <v>R01</v>
      </c>
      <c r="C996" s="6" t="s">
        <v>4324</v>
      </c>
      <c r="D996" s="8" t="s">
        <v>4805</v>
      </c>
      <c r="E996" s="8" t="s">
        <v>4342</v>
      </c>
      <c r="F996" s="6" t="s">
        <v>4162</v>
      </c>
      <c r="G996" s="49" t="s">
        <v>5490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996" s="6" t="str" cm="1">
        <f t="array" ref="I996">_xlfn.TEXTJOIN(", ",TRUE,_xlfn.UNIQUE(_xlfn._xlws.FILTER(ARQUIVOS_RECEBIDOS!$F$2:$F$4998,ARQUIVOS_RECEBIDOS!$E$2:$E$4998=LD_01[[#This Row],[DOCUMENTO]])))</f>
        <v>R00, R01</v>
      </c>
      <c r="J996" s="13" cm="1">
        <f t="array" ref="J996">_xlfn.UNIQUE(_xlfn._xlws.FILTER(ARQUIVOS[DATA RECEBIMENTO],(ARQUIVOS[DOCUMENTO]=LD_01[[#This Row],[DOCUMENTO]])*(ARQUIVOS[REVISÃO]=LD_01[[#This Row],[REVISÃO]])))</f>
        <v>45931</v>
      </c>
      <c r="K9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7" spans="1:12" ht="43.2" x14ac:dyDescent="0.3">
      <c r="A997" s="6" t="s">
        <v>3802</v>
      </c>
      <c r="B997" s="6" t="str">
        <f>VLOOKUP(LD_01[[#This Row],[DOCUMENTO]],_xlfn.SORTBY(ARQUIVOS_RECEBIDOS!$E$2:$F$4998,ARQUIVOS_RECEBIDOS!$F$2:$F$4998,-1),2,)</f>
        <v>R01</v>
      </c>
      <c r="C997" s="6" t="s">
        <v>4324</v>
      </c>
      <c r="D997" s="8" t="s">
        <v>4806</v>
      </c>
      <c r="E997" s="8" t="s">
        <v>4342</v>
      </c>
      <c r="F997" s="6" t="s">
        <v>4162</v>
      </c>
      <c r="G997" s="49" t="s">
        <v>5490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997" s="6" t="str" cm="1">
        <f t="array" ref="I997">_xlfn.TEXTJOIN(", ",TRUE,_xlfn.UNIQUE(_xlfn._xlws.FILTER(ARQUIVOS_RECEBIDOS!$F$2:$F$4998,ARQUIVOS_RECEBIDOS!$E$2:$E$4998=LD_01[[#This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8" spans="1:12" ht="43.2" x14ac:dyDescent="0.3">
      <c r="A998" s="6" t="s">
        <v>3803</v>
      </c>
      <c r="B998" s="6" t="str">
        <f>VLOOKUP(LD_01[[#This Row],[DOCUMENTO]],_xlfn.SORTBY(ARQUIVOS_RECEBIDOS!$E$2:$F$4998,ARQUIVOS_RECEBIDOS!$F$2:$F$4998,-1),2,)</f>
        <v>R01</v>
      </c>
      <c r="C998" s="6" t="s">
        <v>4324</v>
      </c>
      <c r="D998" s="8" t="s">
        <v>4810</v>
      </c>
      <c r="E998" s="8" t="s">
        <v>4342</v>
      </c>
      <c r="F998" s="6" t="s">
        <v>4162</v>
      </c>
      <c r="G998" s="49" t="s">
        <v>5490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998" s="6" t="str" cm="1">
        <f t="array" ref="I998">_xlfn.TEXTJOIN(", ",TRUE,_xlfn.UNIQUE(_xlfn._xlws.FILTER(ARQUIVOS_RECEBIDOS!$F$2:$F$4998,ARQUIVOS_RECEBIDOS!$E$2:$E$4998=LD_01[[#This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999" spans="1:12" ht="43.2" x14ac:dyDescent="0.3">
      <c r="A999" s="6" t="s">
        <v>3804</v>
      </c>
      <c r="B999" s="6" t="str">
        <f>VLOOKUP(LD_01[[#This Row],[DOCUMENTO]],_xlfn.SORTBY(ARQUIVOS_RECEBIDOS!$E$2:$F$4998,ARQUIVOS_RECEBIDOS!$F$2:$F$4998,-1),2,)</f>
        <v>R01</v>
      </c>
      <c r="C999" s="6" t="s">
        <v>4324</v>
      </c>
      <c r="D999" s="8" t="s">
        <v>4809</v>
      </c>
      <c r="E999" s="8" t="s">
        <v>4342</v>
      </c>
      <c r="F999" s="6" t="s">
        <v>4162</v>
      </c>
      <c r="G999" s="49" t="s">
        <v>5490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999" s="6" t="str" cm="1">
        <f t="array" ref="I999">_xlfn.TEXTJOIN(", ",TRUE,_xlfn.UNIQUE(_xlfn._xlws.FILTER(ARQUIVOS_RECEBIDOS!$F$2:$F$4998,ARQUIVOS_RECEBIDOS!$E$2:$E$4998=LD_01[[#This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9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0" spans="1:12" ht="43.2" x14ac:dyDescent="0.3">
      <c r="A1000" s="6" t="s">
        <v>3805</v>
      </c>
      <c r="B1000" s="6" t="str">
        <f>VLOOKUP(LD_01[[#This Row],[DOCUMENTO]],_xlfn.SORTBY(ARQUIVOS_RECEBIDOS!$E$2:$F$4998,ARQUIVOS_RECEBIDOS!$F$2:$F$4998,-1),2,)</f>
        <v>R01</v>
      </c>
      <c r="C1000" s="6" t="s">
        <v>4324</v>
      </c>
      <c r="D1000" s="8" t="s">
        <v>4808</v>
      </c>
      <c r="E1000" s="8" t="s">
        <v>4342</v>
      </c>
      <c r="F1000" s="6" t="s">
        <v>4162</v>
      </c>
      <c r="G1000" s="49" t="s">
        <v>5490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00" s="6" t="str" cm="1">
        <f t="array" ref="I1000">_xlfn.TEXTJOIN(", ",TRUE,_xlfn.UNIQUE(_xlfn._xlws.FILTER(ARQUIVOS_RECEBIDOS!$F$2:$F$4998,ARQUIVOS_RECEBIDOS!$E$2:$E$4998=LD_01[[#This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1" spans="1:12" ht="43.2" x14ac:dyDescent="0.3">
      <c r="A1001" s="6" t="s">
        <v>3806</v>
      </c>
      <c r="B1001" s="6" t="str">
        <f>VLOOKUP(LD_01[[#This Row],[DOCUMENTO]],_xlfn.SORTBY(ARQUIVOS_RECEBIDOS!$E$2:$F$4998,ARQUIVOS_RECEBIDOS!$F$2:$F$4998,-1),2,)</f>
        <v>R01</v>
      </c>
      <c r="C1001" s="6" t="s">
        <v>4324</v>
      </c>
      <c r="D1001" s="8" t="s">
        <v>4807</v>
      </c>
      <c r="E1001" s="8" t="s">
        <v>4342</v>
      </c>
      <c r="F1001" s="6" t="s">
        <v>4162</v>
      </c>
      <c r="G1001" s="49" t="s">
        <v>5490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01" s="6" t="str" cm="1">
        <f t="array" ref="I1001">_xlfn.TEXTJOIN(", ",TRUE,_xlfn.UNIQUE(_xlfn._xlws.FILTER(ARQUIVOS_RECEBIDOS!$F$2:$F$4998,ARQUIVOS_RECEBIDOS!$E$2:$E$4998=LD_01[[#This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2" spans="1:12" ht="43.2" x14ac:dyDescent="0.3">
      <c r="A1002" s="6" t="s">
        <v>3807</v>
      </c>
      <c r="B1002" s="6" t="str">
        <f>VLOOKUP(LD_01[[#This Row],[DOCUMENTO]],_xlfn.SORTBY(ARQUIVOS_RECEBIDOS!$E$2:$F$4998,ARQUIVOS_RECEBIDOS!$F$2:$F$4998,-1),2,)</f>
        <v>R01</v>
      </c>
      <c r="C1002" s="6" t="s">
        <v>4324</v>
      </c>
      <c r="D1002" s="8" t="s">
        <v>4813</v>
      </c>
      <c r="E1002" s="8" t="s">
        <v>4342</v>
      </c>
      <c r="F1002" s="6" t="s">
        <v>4162</v>
      </c>
      <c r="G1002" s="49" t="s">
        <v>5490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MSV-163MS-638+600-EDI-EXE-DE-P2-401-R01.pdf</v>
      </c>
      <c r="I1002" s="6" t="str" cm="1">
        <f t="array" ref="I1002">_xlfn.TEXTJOIN(", ",TRUE,_xlfn.UNIQUE(_xlfn._xlws.FILTER(ARQUIVOS_RECEBIDOS!$F$2:$F$4998,ARQUIVOS_RECEBIDOS!$E$2:$E$4998=LD_01[[#This Row],[DOCUMENTO]])))</f>
        <v>R00, R01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3" spans="1:12" ht="43.2" x14ac:dyDescent="0.3">
      <c r="A1003" s="6" t="s">
        <v>3808</v>
      </c>
      <c r="B1003" s="6" t="str">
        <f>VLOOKUP(LD_01[[#This Row],[DOCUMENTO]],_xlfn.SORTBY(ARQUIVOS_RECEBIDOS!$E$2:$F$4998,ARQUIVOS_RECEBIDOS!$F$2:$F$4998,-1),2,)</f>
        <v>R01</v>
      </c>
      <c r="C1003" s="6" t="s">
        <v>4324</v>
      </c>
      <c r="D1003" s="8" t="s">
        <v>4814</v>
      </c>
      <c r="E1003" s="8" t="s">
        <v>4342</v>
      </c>
      <c r="F1003" s="6" t="s">
        <v>4162</v>
      </c>
      <c r="G1003" s="49" t="s">
        <v>5490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03" s="6" t="str" cm="1">
        <f t="array" ref="I1003">_xlfn.TEXTJOIN(", ",TRUE,_xlfn.UNIQUE(_xlfn._xlws.FILTER(ARQUIVOS_RECEBIDOS!$F$2:$F$4998,ARQUIVOS_RECEBIDOS!$E$2:$E$4998=LD_01[[#This Row],[DOCUMENTO]])))</f>
        <v>R00, R01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4" spans="1:12" ht="43.2" x14ac:dyDescent="0.3">
      <c r="A1004" s="6" t="s">
        <v>3809</v>
      </c>
      <c r="B1004" s="6" t="str">
        <f>VLOOKUP(LD_01[[#This Row],[DOCUMENTO]],_xlfn.SORTBY(ARQUIVOS_RECEBIDOS!$E$2:$F$4998,ARQUIVOS_RECEBIDOS!$F$2:$F$4998,-1),2,)</f>
        <v>R01</v>
      </c>
      <c r="C1004" s="6" t="s">
        <v>4324</v>
      </c>
      <c r="D1004" s="8" t="s">
        <v>4815</v>
      </c>
      <c r="E1004" s="8" t="s">
        <v>4342</v>
      </c>
      <c r="F1004" s="6" t="s">
        <v>4162</v>
      </c>
      <c r="G1004" s="49" t="s">
        <v>5490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04" s="6" t="str" cm="1">
        <f t="array" ref="I1004">_xlfn.TEXTJOIN(", ",TRUE,_xlfn.UNIQUE(_xlfn._xlws.FILTER(ARQUIVOS_RECEBIDOS!$F$2:$F$4998,ARQUIVOS_RECEBIDOS!$E$2:$E$4998=LD_01[[#This Row],[DOCUMENTO]])))</f>
        <v>R00, R01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5" spans="1:12" ht="43.2" x14ac:dyDescent="0.3">
      <c r="A1005" s="6" t="s">
        <v>3810</v>
      </c>
      <c r="B1005" s="6" t="str">
        <f>VLOOKUP(LD_01[[#This Row],[DOCUMENTO]],_xlfn.SORTBY(ARQUIVOS_RECEBIDOS!$E$2:$F$4998,ARQUIVOS_RECEBIDOS!$F$2:$F$4998,-1),2,)</f>
        <v>R01</v>
      </c>
      <c r="C1005" s="6" t="s">
        <v>4324</v>
      </c>
      <c r="D1005" s="8" t="s">
        <v>4816</v>
      </c>
      <c r="E1005" s="8" t="s">
        <v>4342</v>
      </c>
      <c r="F1005" s="6" t="s">
        <v>4162</v>
      </c>
      <c r="G1005" s="49" t="s">
        <v>5490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05" s="6" t="str" cm="1">
        <f t="array" ref="I1005">_xlfn.TEXTJOIN(", ",TRUE,_xlfn.UNIQUE(_xlfn._xlws.FILTER(ARQUIVOS_RECEBIDOS!$F$2:$F$4998,ARQUIVOS_RECEBIDOS!$E$2:$E$4998=LD_01[[#This Row],[DOCUMENTO]])))</f>
        <v>R00, R01</v>
      </c>
      <c r="J1005" s="13" cm="1">
        <f t="array" ref="J1005">_xlfn.UNIQUE(_xlfn._xlws.FILTER(ARQUIVOS[DATA RECEBIMENTO],(ARQUIVOS[DOCUMENTO]=LD_01[[#This Row],[DOCUMENTO]])*(ARQUIVOS[REVISÃO]=LD_01[[#This Row],[REVISÃO]])))</f>
        <v>45931</v>
      </c>
      <c r="K10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6" spans="1:12" ht="43.2" x14ac:dyDescent="0.3">
      <c r="A1006" s="6" t="s">
        <v>3811</v>
      </c>
      <c r="B1006" s="6" t="str">
        <f>VLOOKUP(LD_01[[#This Row],[DOCUMENTO]],_xlfn.SORTBY(ARQUIVOS_RECEBIDOS!$E$2:$F$4998,ARQUIVOS_RECEBIDOS!$F$2:$F$4998,-1),2,)</f>
        <v>R03</v>
      </c>
      <c r="C1006" s="6" t="s">
        <v>4324</v>
      </c>
      <c r="D1006" s="8" t="s">
        <v>4817</v>
      </c>
      <c r="E1006" s="8" t="s">
        <v>4342</v>
      </c>
      <c r="F1006" s="6" t="s">
        <v>4162</v>
      </c>
      <c r="G1006" s="49" t="s">
        <v>5490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06" s="6" t="str" cm="1">
        <f t="array" ref="I1006">_xlfn.TEXTJOIN(", ",TRUE,_xlfn.UNIQUE(_xlfn._xlws.FILTER(ARQUIVOS_RECEBIDOS!$F$2:$F$4998,ARQUIVOS_RECEBIDOS!$E$2:$E$4998=LD_01[[#This Row],[DOCUMENTO]])))</f>
        <v>R02, R03</v>
      </c>
      <c r="J1006" s="13" cm="1">
        <f t="array" ref="J1006">_xlfn.UNIQUE(_xlfn._xlws.FILTER(ARQUIVOS[DATA RECEBIMENTO],(ARQUIVOS[DOCUMENTO]=LD_01[[#This Row],[DOCUMENTO]])*(ARQUIVOS[REVISÃO]=LD_01[[#This Row],[REVISÃO]])))</f>
        <v>45931</v>
      </c>
      <c r="K10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7" spans="1:12" ht="43.2" x14ac:dyDescent="0.3">
      <c r="A1007" s="6" t="s">
        <v>3812</v>
      </c>
      <c r="B1007" s="6" t="str">
        <f>VLOOKUP(LD_01[[#This Row],[DOCUMENTO]],_xlfn.SORTBY(ARQUIVOS_RECEBIDOS!$E$2:$F$4998,ARQUIVOS_RECEBIDOS!$F$2:$F$4998,-1),2,)</f>
        <v>R03</v>
      </c>
      <c r="C1007" s="6" t="s">
        <v>4324</v>
      </c>
      <c r="D1007" s="8" t="s">
        <v>4818</v>
      </c>
      <c r="E1007" s="8" t="s">
        <v>4342</v>
      </c>
      <c r="F1007" s="6" t="s">
        <v>4162</v>
      </c>
      <c r="G1007" s="49" t="s">
        <v>5490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07" s="6" t="str" cm="1">
        <f t="array" ref="I1007">_xlfn.TEXTJOIN(", ",TRUE,_xlfn.UNIQUE(_xlfn._xlws.FILTER(ARQUIVOS_RECEBIDOS!$F$2:$F$4998,ARQUIVOS_RECEBIDOS!$E$2:$E$4998=LD_01[[#This Row],[DOCUMENTO]])))</f>
        <v>R02, R03</v>
      </c>
      <c r="J1007" s="13" cm="1">
        <f t="array" ref="J1007">_xlfn.UNIQUE(_xlfn._xlws.FILTER(ARQUIVOS[DATA RECEBIMENTO],(ARQUIVOS[DOCUMENTO]=LD_01[[#This Row],[DOCUMENTO]])*(ARQUIVOS[REVISÃO]=LD_01[[#This Row],[REVISÃO]])))</f>
        <v>45931</v>
      </c>
      <c r="K10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8" spans="1:12" ht="43.2" x14ac:dyDescent="0.3">
      <c r="A1008" s="6" t="s">
        <v>3813</v>
      </c>
      <c r="B1008" s="6" t="str">
        <f>VLOOKUP(LD_01[[#This Row],[DOCUMENTO]],_xlfn.SORTBY(ARQUIVOS_RECEBIDOS!$E$2:$F$4998,ARQUIVOS_RECEBIDOS!$F$2:$F$4998,-1),2,)</f>
        <v>R01</v>
      </c>
      <c r="C1008" s="6" t="s">
        <v>4324</v>
      </c>
      <c r="D1008" s="8" t="s">
        <v>4819</v>
      </c>
      <c r="E1008" s="8" t="s">
        <v>4342</v>
      </c>
      <c r="F1008" s="6" t="s">
        <v>4162</v>
      </c>
      <c r="G1008" s="49" t="s">
        <v>5490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008" s="6" t="str" cm="1">
        <f t="array" ref="I1008">_xlfn.TEXTJOIN(", ",TRUE,_xlfn.UNIQUE(_xlfn._xlws.FILTER(ARQUIVOS_RECEBIDOS!$F$2:$F$4998,ARQUIVOS_RECEBIDOS!$E$2:$E$4998=LD_01[[#This Row],[DOCUMENTO]])))</f>
        <v>R00, R01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09" spans="1:12" ht="43.2" x14ac:dyDescent="0.3">
      <c r="A1009" s="6" t="s">
        <v>3814</v>
      </c>
      <c r="B1009" s="6" t="str">
        <f>VLOOKUP(LD_01[[#This Row],[DOCUMENTO]],_xlfn.SORTBY(ARQUIVOS_RECEBIDOS!$E$2:$F$4998,ARQUIVOS_RECEBIDOS!$F$2:$F$4998,-1),2,)</f>
        <v>R03</v>
      </c>
      <c r="C1009" s="6" t="s">
        <v>4324</v>
      </c>
      <c r="D1009" s="8" t="s">
        <v>4820</v>
      </c>
      <c r="E1009" s="8" t="s">
        <v>4342</v>
      </c>
      <c r="F1009" s="6" t="s">
        <v>4162</v>
      </c>
      <c r="G1009" s="49" t="s">
        <v>5490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009" s="6" t="str" cm="1">
        <f t="array" ref="I1009">_xlfn.TEXTJOIN(", ",TRUE,_xlfn.UNIQUE(_xlfn._xlws.FILTER(ARQUIVOS_RECEBIDOS!$F$2:$F$4998,ARQUIVOS_RECEBIDOS!$E$2:$E$4998=LD_01[[#This Row],[DOCUMENTO]])))</f>
        <v>R01,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0" spans="1:12" ht="43.2" x14ac:dyDescent="0.3">
      <c r="A1010" s="6" t="s">
        <v>3815</v>
      </c>
      <c r="B1010" s="6" t="str">
        <f>VLOOKUP(LD_01[[#This Row],[DOCUMENTO]],_xlfn.SORTBY(ARQUIVOS_RECEBIDOS!$E$2:$F$4998,ARQUIVOS_RECEBIDOS!$F$2:$F$4998,-1),2,)</f>
        <v>R01</v>
      </c>
      <c r="C1010" s="6" t="s">
        <v>4324</v>
      </c>
      <c r="D1010" s="8" t="s">
        <v>4824</v>
      </c>
      <c r="E1010" s="8" t="s">
        <v>4342</v>
      </c>
      <c r="F1010" s="6" t="s">
        <v>4162</v>
      </c>
      <c r="G1010" s="49" t="s">
        <v>5490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010" s="6" t="str" cm="1">
        <f t="array" ref="I1010">_xlfn.TEXTJOIN(", ",TRUE,_xlfn.UNIQUE(_xlfn._xlws.FILTER(ARQUIVOS_RECEBIDOS!$F$2:$F$4998,ARQUIVOS_RECEBIDOS!$E$2:$E$4998=LD_01[[#This Row],[DOCUMENTO]])))</f>
        <v>R00, R01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1" spans="1:12" ht="43.2" x14ac:dyDescent="0.3">
      <c r="A1011" s="6" t="s">
        <v>3816</v>
      </c>
      <c r="B1011" s="6" t="str">
        <f>VLOOKUP(LD_01[[#This Row],[DOCUMENTO]],_xlfn.SORTBY(ARQUIVOS_RECEBIDOS!$E$2:$F$4998,ARQUIVOS_RECEBIDOS!$F$2:$F$4998,-1),2,)</f>
        <v>R00</v>
      </c>
      <c r="C1011" s="6" t="s">
        <v>4324</v>
      </c>
      <c r="D1011" s="8" t="s">
        <v>4823</v>
      </c>
      <c r="E1011" s="8" t="s">
        <v>4342</v>
      </c>
      <c r="F1011" s="6" t="s">
        <v>4162</v>
      </c>
      <c r="G1011" s="49" t="s">
        <v>5490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011" s="6" t="str" cm="1">
        <f t="array" ref="I1011">_xlfn.TEXTJOIN(", ",TRUE,_xlfn.UNIQUE(_xlfn._xlws.FILTER(ARQUIVOS_RECEBIDOS!$F$2:$F$4998,ARQUIVOS_RECEBIDOS!$E$2:$E$4998=LD_01[[#This Row],[DOCUMENTO]])))</f>
        <v>R00</v>
      </c>
      <c r="J1011" s="13" cm="1">
        <f t="array" ref="J1011">_xlfn.UNIQUE(_xlfn._xlws.FILTER(ARQUIVOS[DATA RECEBIMENTO],(ARQUIVOS[DOCUMENTO]=LD_01[[#This Row],[DOCUMENTO]])*(ARQUIVOS[REVISÃO]=LD_01[[#This Row],[REVISÃO]])))</f>
        <v>45838</v>
      </c>
      <c r="K10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2" spans="1:12" ht="43.2" x14ac:dyDescent="0.3">
      <c r="A1012" s="6" t="s">
        <v>3817</v>
      </c>
      <c r="B1012" s="6" t="str">
        <f>VLOOKUP(LD_01[[#This Row],[DOCUMENTO]],_xlfn.SORTBY(ARQUIVOS_RECEBIDOS!$E$2:$F$4998,ARQUIVOS_RECEBIDOS!$F$2:$F$4998,-1),2,)</f>
        <v>R00</v>
      </c>
      <c r="C1012" s="6" t="s">
        <v>4324</v>
      </c>
      <c r="D1012" s="8" t="s">
        <v>4825</v>
      </c>
      <c r="E1012" s="8" t="s">
        <v>4342</v>
      </c>
      <c r="F1012" s="6" t="s">
        <v>4162</v>
      </c>
      <c r="G1012" s="49" t="s">
        <v>5490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012" s="6" t="str" cm="1">
        <f t="array" ref="I1012">_xlfn.TEXTJOIN(", ",TRUE,_xlfn.UNIQUE(_xlfn._xlws.FILTER(ARQUIVOS_RECEBIDOS!$F$2:$F$4998,ARQUIVOS_RECEBIDOS!$E$2:$E$4998=LD_01[[#This Row],[DOCUMENTO]])))</f>
        <v>R00</v>
      </c>
      <c r="J1012" s="13" cm="1">
        <f t="array" ref="J1012">_xlfn.UNIQUE(_xlfn._xlws.FILTER(ARQUIVOS[DATA RECEBIMENTO],(ARQUIVOS[DOCUMENTO]=LD_01[[#This Row],[DOCUMENTO]])*(ARQUIVOS[REVISÃO]=LD_01[[#This Row],[REVISÃO]])))</f>
        <v>45838</v>
      </c>
      <c r="K10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3" spans="1:12" ht="43.2" x14ac:dyDescent="0.3">
      <c r="A1013" s="6" t="s">
        <v>3818</v>
      </c>
      <c r="B1013" s="6" t="str">
        <f>VLOOKUP(LD_01[[#This Row],[DOCUMENTO]],_xlfn.SORTBY(ARQUIVOS_RECEBIDOS!$E$2:$F$4998,ARQUIVOS_RECEBIDOS!$F$2:$F$4998,-1),2,)</f>
        <v>R00</v>
      </c>
      <c r="C1013" s="6" t="s">
        <v>4324</v>
      </c>
      <c r="D1013" s="8" t="s">
        <v>4826</v>
      </c>
      <c r="E1013" s="8" t="s">
        <v>4342</v>
      </c>
      <c r="F1013" s="6" t="s">
        <v>4162</v>
      </c>
      <c r="G1013" s="49" t="s">
        <v>5490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013" s="6" t="str" cm="1">
        <f t="array" ref="I1013">_xlfn.TEXTJOIN(", ",TRUE,_xlfn.UNIQUE(_xlfn._xlws.FILTER(ARQUIVOS_RECEBIDOS!$F$2:$F$4998,ARQUIVOS_RECEBIDOS!$E$2:$E$4998=LD_01[[#This Row],[DOCUMENTO]])))</f>
        <v>R00</v>
      </c>
      <c r="J1013" s="13" cm="1">
        <f t="array" ref="J1013">_xlfn.UNIQUE(_xlfn._xlws.FILTER(ARQUIVOS[DATA RECEBIMENTO],(ARQUIVOS[DOCUMENTO]=LD_01[[#This Row],[DOCUMENTO]])*(ARQUIVOS[REVISÃO]=LD_01[[#This Row],[REVISÃO]])))</f>
        <v>45838</v>
      </c>
      <c r="K10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4" spans="1:12" ht="43.2" x14ac:dyDescent="0.3">
      <c r="A1014" s="6" t="s">
        <v>3819</v>
      </c>
      <c r="B1014" s="6" t="str">
        <f>VLOOKUP(LD_01[[#This Row],[DOCUMENTO]],_xlfn.SORTBY(ARQUIVOS_RECEBIDOS!$E$2:$F$4998,ARQUIVOS_RECEBIDOS!$F$2:$F$4998,-1),2,)</f>
        <v>R03</v>
      </c>
      <c r="C1014" s="6" t="s">
        <v>4324</v>
      </c>
      <c r="D1014" s="8" t="s">
        <v>4821</v>
      </c>
      <c r="E1014" s="8" t="s">
        <v>4342</v>
      </c>
      <c r="F1014" s="6" t="s">
        <v>4162</v>
      </c>
      <c r="G1014" s="49" t="s">
        <v>5490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014" s="6" t="str" cm="1">
        <f t="array" ref="I1014">_xlfn.TEXTJOIN(", ",TRUE,_xlfn.UNIQUE(_xlfn._xlws.FILTER(ARQUIVOS_RECEBIDOS!$F$2:$F$4998,ARQUIVOS_RECEBIDOS!$E$2:$E$4998=LD_01[[#This Row],[DOCUMENTO]])))</f>
        <v>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5" spans="1:12" ht="43.2" x14ac:dyDescent="0.3">
      <c r="A1015" s="6" t="s">
        <v>3820</v>
      </c>
      <c r="B1015" s="6" t="str">
        <f>VLOOKUP(LD_01[[#This Row],[DOCUMENTO]],_xlfn.SORTBY(ARQUIVOS_RECEBIDOS!$E$2:$F$4998,ARQUIVOS_RECEBIDOS!$F$2:$F$4998,-1),2,)</f>
        <v>R02</v>
      </c>
      <c r="C1015" s="6" t="s">
        <v>4324</v>
      </c>
      <c r="D1015" s="8" t="s">
        <v>4827</v>
      </c>
      <c r="E1015" s="8" t="s">
        <v>4342</v>
      </c>
      <c r="F1015" s="6" t="s">
        <v>4162</v>
      </c>
      <c r="G1015" s="49" t="s">
        <v>5490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015" s="6" t="str" cm="1">
        <f t="array" ref="I1015">_xlfn.TEXTJOIN(", ",TRUE,_xlfn.UNIQUE(_xlfn._xlws.FILTER(ARQUIVOS_RECEBIDOS!$F$2:$F$4998,ARQUIVOS_RECEBIDOS!$E$2:$E$4998=LD_01[[#This Row],[DOCUMENTO]])))</f>
        <v>R02</v>
      </c>
      <c r="J1015" s="13" cm="1">
        <f t="array" ref="J1015">_xlfn.UNIQUE(_xlfn._xlws.FILTER(ARQUIVOS[DATA RECEBIMENTO],(ARQUIVOS[DOCUMENTO]=LD_01[[#This Row],[DOCUMENTO]])*(ARQUIVOS[REVISÃO]=LD_01[[#This Row],[REVISÃO]])))</f>
        <v>45838</v>
      </c>
      <c r="K10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01\MSV-163MS-638-NORTE\14.EL</v>
      </c>
      <c r="L10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ATERPA\0.TABLET\A373_Projetos_Ano01\MSV-163MS-638-NORTE\14.EL</v>
      </c>
    </row>
    <row r="1016" spans="1:12" ht="28.8" x14ac:dyDescent="0.3">
      <c r="A1016" s="6" t="s">
        <v>3753</v>
      </c>
      <c r="B1016" s="6" t="str">
        <f>VLOOKUP(LD_01[[#This Row],[DOCUMENTO]],_xlfn.SORTBY(ARQUIVOS_RECEBIDOS!$E$2:$F$4998,ARQUIVOS_RECEBIDOS!$F$2:$F$4998,-1),2,)</f>
        <v>R01</v>
      </c>
      <c r="C1016" s="6" t="s">
        <v>4324</v>
      </c>
      <c r="D1016" s="8" t="s">
        <v>4922</v>
      </c>
      <c r="E1016" s="8" t="s">
        <v>4341</v>
      </c>
      <c r="F1016" s="6" t="s">
        <v>4161</v>
      </c>
      <c r="G1016" s="49" t="s">
        <v>5490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1016" s="6" t="str" cm="1">
        <f t="array" ref="I1016">_xlfn.TEXTJOIN(", ",TRUE,_xlfn.UNIQUE(_xlfn._xlws.FILTER(ARQUIVOS_RECEBIDOS!$F$2:$F$4998,ARQUIVOS_RECEBIDOS!$E$2:$E$4998=LD_01[[#This Row],[DOCUMENTO]])))</f>
        <v>R00, R01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17" spans="1:12" ht="28.8" x14ac:dyDescent="0.3">
      <c r="A1017" s="6" t="s">
        <v>3754</v>
      </c>
      <c r="B1017" s="6" t="str">
        <f>VLOOKUP(LD_01[[#This Row],[DOCUMENTO]],_xlfn.SORTBY(ARQUIVOS_RECEBIDOS!$E$2:$F$4998,ARQUIVOS_RECEBIDOS!$F$2:$F$4998,-1),2,)</f>
        <v>R01</v>
      </c>
      <c r="C1017" s="6" t="s">
        <v>4324</v>
      </c>
      <c r="D1017" s="8" t="s">
        <v>4923</v>
      </c>
      <c r="E1017" s="8" t="s">
        <v>4341</v>
      </c>
      <c r="F1017" s="6" t="s">
        <v>4161</v>
      </c>
      <c r="G1017" s="49" t="s">
        <v>5490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1017" s="6" t="str" cm="1">
        <f t="array" ref="I1017">_xlfn.TEXTJOIN(", ",TRUE,_xlfn.UNIQUE(_xlfn._xlws.FILTER(ARQUIVOS_RECEBIDOS!$F$2:$F$4998,ARQUIVOS_RECEBIDOS!$E$2:$E$4998=LD_01[[#This Row],[DOCUMENTO]])))</f>
        <v>R00, R01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18" spans="1:12" ht="28.8" x14ac:dyDescent="0.3">
      <c r="A1018" s="6" t="s">
        <v>3755</v>
      </c>
      <c r="B1018" s="6" t="str">
        <f>VLOOKUP(LD_01[[#This Row],[DOCUMENTO]],_xlfn.SORTBY(ARQUIVOS_RECEBIDOS!$E$2:$F$4998,ARQUIVOS_RECEBIDOS!$F$2:$F$4998,-1),2,)</f>
        <v>R01</v>
      </c>
      <c r="C1018" s="6" t="s">
        <v>4324</v>
      </c>
      <c r="D1018" s="8" t="s">
        <v>4924</v>
      </c>
      <c r="E1018" s="8" t="s">
        <v>4341</v>
      </c>
      <c r="F1018" s="6" t="s">
        <v>4161</v>
      </c>
      <c r="G1018" s="49" t="s">
        <v>5490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1018" s="6" t="str" cm="1">
        <f t="array" ref="I1018">_xlfn.TEXTJOIN(", ",TRUE,_xlfn.UNIQUE(_xlfn._xlws.FILTER(ARQUIVOS_RECEBIDOS!$F$2:$F$4998,ARQUIVOS_RECEBIDOS!$E$2:$E$4998=LD_01[[#This Row],[DOCUMENTO]])))</f>
        <v>R00, R01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19" spans="1:12" x14ac:dyDescent="0.3">
      <c r="A1019" s="6" t="s">
        <v>3756</v>
      </c>
      <c r="B1019" s="6" t="str">
        <f>VLOOKUP(LD_01[[#This Row],[DOCUMENTO]],_xlfn.SORTBY(ARQUIVOS_RECEBIDOS!$E$2:$F$4998,ARQUIVOS_RECEBIDOS!$F$2:$F$4998,-1),2,)</f>
        <v>R01</v>
      </c>
      <c r="C1019" s="6" t="s">
        <v>4324</v>
      </c>
      <c r="D1019" s="8" t="s">
        <v>4925</v>
      </c>
      <c r="E1019" s="8" t="s">
        <v>4341</v>
      </c>
      <c r="F1019" s="6" t="s">
        <v>4161</v>
      </c>
      <c r="G1019" s="49" t="s">
        <v>5490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1019" s="6" t="str" cm="1">
        <f t="array" ref="I1019">_xlfn.TEXTJOIN(", ",TRUE,_xlfn.UNIQUE(_xlfn._xlws.FILTER(ARQUIVOS_RECEBIDOS!$F$2:$F$4998,ARQUIVOS_RECEBIDOS!$E$2:$E$4998=LD_01[[#This Row],[DOCUMENTO]])))</f>
        <v>R00, R01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0" spans="1:12" x14ac:dyDescent="0.3">
      <c r="A1020" s="6" t="s">
        <v>3757</v>
      </c>
      <c r="B1020" s="6" t="str">
        <f>VLOOKUP(LD_01[[#This Row],[DOCUMENTO]],_xlfn.SORTBY(ARQUIVOS_RECEBIDOS!$E$2:$F$4998,ARQUIVOS_RECEBIDOS!$F$2:$F$4998,-1),2,)</f>
        <v>R01</v>
      </c>
      <c r="C1020" s="6" t="s">
        <v>4324</v>
      </c>
      <c r="D1020" s="8" t="s">
        <v>4926</v>
      </c>
      <c r="E1020" s="8" t="s">
        <v>4341</v>
      </c>
      <c r="F1020" s="6" t="s">
        <v>4161</v>
      </c>
      <c r="G1020" s="49" t="s">
        <v>5490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1020" s="6" t="str" cm="1">
        <f t="array" ref="I1020">_xlfn.TEXTJOIN(", ",TRUE,_xlfn.UNIQUE(_xlfn._xlws.FILTER(ARQUIVOS_RECEBIDOS!$F$2:$F$4998,ARQUIVOS_RECEBIDOS!$E$2:$E$4998=LD_01[[#This Row],[DOCUMENTO]])))</f>
        <v>R00, R01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1" spans="1:12" x14ac:dyDescent="0.3">
      <c r="A1021" s="6" t="s">
        <v>3758</v>
      </c>
      <c r="B1021" s="6" t="str">
        <f>VLOOKUP(LD_01[[#This Row],[DOCUMENTO]],_xlfn.SORTBY(ARQUIVOS_RECEBIDOS!$E$2:$F$4998,ARQUIVOS_RECEBIDOS!$F$2:$F$4998,-1),2,)</f>
        <v>R01</v>
      </c>
      <c r="C1021" s="6" t="s">
        <v>4324</v>
      </c>
      <c r="D1021" s="8" t="s">
        <v>4927</v>
      </c>
      <c r="E1021" s="8" t="s">
        <v>4341</v>
      </c>
      <c r="F1021" s="6" t="s">
        <v>4161</v>
      </c>
      <c r="G1021" s="49" t="s">
        <v>5490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1021" s="6" t="str" cm="1">
        <f t="array" ref="I1021">_xlfn.TEXTJOIN(", ",TRUE,_xlfn.UNIQUE(_xlfn._xlws.FILTER(ARQUIVOS_RECEBIDOS!$F$2:$F$4998,ARQUIVOS_RECEBIDOS!$E$2:$E$4998=LD_01[[#This Row],[DOCUMENTO]])))</f>
        <v>R00, R01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2" spans="1:12" x14ac:dyDescent="0.3">
      <c r="A1022" s="6" t="s">
        <v>3759</v>
      </c>
      <c r="B1022" s="6" t="str">
        <f>VLOOKUP(LD_01[[#This Row],[DOCUMENTO]],_xlfn.SORTBY(ARQUIVOS_RECEBIDOS!$E$2:$F$4998,ARQUIVOS_RECEBIDOS!$F$2:$F$4998,-1),2,)</f>
        <v>R01</v>
      </c>
      <c r="C1022" s="6" t="s">
        <v>4324</v>
      </c>
      <c r="D1022" s="8" t="s">
        <v>4927</v>
      </c>
      <c r="E1022" s="8" t="s">
        <v>4341</v>
      </c>
      <c r="F1022" s="6" t="s">
        <v>4161</v>
      </c>
      <c r="G1022" s="49" t="s">
        <v>5490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1022" s="6" t="str" cm="1">
        <f t="array" ref="I1022">_xlfn.TEXTJOIN(", ",TRUE,_xlfn.UNIQUE(_xlfn._xlws.FILTER(ARQUIVOS_RECEBIDOS!$F$2:$F$4998,ARQUIVOS_RECEBIDOS!$E$2:$E$4998=LD_01[[#This Row],[DOCUMENTO]])))</f>
        <v>R00, R01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3" spans="1:12" x14ac:dyDescent="0.3">
      <c r="A1023" s="6" t="s">
        <v>3760</v>
      </c>
      <c r="B1023" s="6" t="str">
        <f>VLOOKUP(LD_01[[#This Row],[DOCUMENTO]],_xlfn.SORTBY(ARQUIVOS_RECEBIDOS!$E$2:$F$4998,ARQUIVOS_RECEBIDOS!$F$2:$F$4998,-1),2,)</f>
        <v>R01</v>
      </c>
      <c r="C1023" s="6" t="s">
        <v>4324</v>
      </c>
      <c r="D1023" s="8" t="s">
        <v>4928</v>
      </c>
      <c r="E1023" s="8" t="s">
        <v>4341</v>
      </c>
      <c r="F1023" s="6" t="s">
        <v>4161</v>
      </c>
      <c r="G1023" s="49" t="s">
        <v>5490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1023" s="6" t="str" cm="1">
        <f t="array" ref="I1023">_xlfn.TEXTJOIN(", ",TRUE,_xlfn.UNIQUE(_xlfn._xlws.FILTER(ARQUIVOS_RECEBIDOS!$F$2:$F$4998,ARQUIVOS_RECEBIDOS!$E$2:$E$4998=LD_01[[#This Row],[DOCUMENTO]])))</f>
        <v>R00, R01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4" spans="1:12" x14ac:dyDescent="0.3">
      <c r="A1024" s="6" t="s">
        <v>3761</v>
      </c>
      <c r="B1024" s="6" t="str">
        <f>VLOOKUP(LD_01[[#This Row],[DOCUMENTO]],_xlfn.SORTBY(ARQUIVOS_RECEBIDOS!$E$2:$F$4998,ARQUIVOS_RECEBIDOS!$F$2:$F$4998,-1),2,)</f>
        <v>R01</v>
      </c>
      <c r="C1024" s="6" t="s">
        <v>4324</v>
      </c>
      <c r="D1024" s="8" t="s">
        <v>4928</v>
      </c>
      <c r="E1024" s="8" t="s">
        <v>4341</v>
      </c>
      <c r="F1024" s="6" t="s">
        <v>4161</v>
      </c>
      <c r="G1024" s="49" t="s">
        <v>5490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1024" s="6" t="str" cm="1">
        <f t="array" ref="I1024">_xlfn.TEXTJOIN(", ",TRUE,_xlfn.UNIQUE(_xlfn._xlws.FILTER(ARQUIVOS_RECEBIDOS!$F$2:$F$4998,ARQUIVOS_RECEBIDOS!$E$2:$E$4998=LD_01[[#This Row],[DOCUMENTO]])))</f>
        <v>R00, R01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5" spans="1:12" ht="28.8" x14ac:dyDescent="0.3">
      <c r="A1025" s="6" t="s">
        <v>3762</v>
      </c>
      <c r="B1025" s="6" t="str">
        <f>VLOOKUP(LD_01[[#This Row],[DOCUMENTO]],_xlfn.SORTBY(ARQUIVOS_RECEBIDOS!$E$2:$F$4998,ARQUIVOS_RECEBIDOS!$F$2:$F$4998,-1),2,)</f>
        <v>R01</v>
      </c>
      <c r="C1025" s="6" t="s">
        <v>4324</v>
      </c>
      <c r="D1025" s="8" t="s">
        <v>4929</v>
      </c>
      <c r="E1025" s="8" t="s">
        <v>4341</v>
      </c>
      <c r="F1025" s="6" t="s">
        <v>4161</v>
      </c>
      <c r="G1025" s="49" t="s">
        <v>5490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1025" s="6" t="str" cm="1">
        <f t="array" ref="I1025">_xlfn.TEXTJOIN(", ",TRUE,_xlfn.UNIQUE(_xlfn._xlws.FILTER(ARQUIVOS_RECEBIDOS!$F$2:$F$4998,ARQUIVOS_RECEBIDOS!$E$2:$E$4998=LD_01[[#This Row],[DOCUMENTO]])))</f>
        <v>R00, R01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6" spans="1:12" ht="28.8" x14ac:dyDescent="0.3">
      <c r="A1026" s="6" t="s">
        <v>3763</v>
      </c>
      <c r="B1026" s="6" t="str">
        <f>VLOOKUP(LD_01[[#This Row],[DOCUMENTO]],_xlfn.SORTBY(ARQUIVOS_RECEBIDOS!$E$2:$F$4998,ARQUIVOS_RECEBIDOS!$F$2:$F$4998,-1),2,)</f>
        <v>R01</v>
      </c>
      <c r="C1026" s="6" t="s">
        <v>4324</v>
      </c>
      <c r="D1026" s="8" t="s">
        <v>4929</v>
      </c>
      <c r="E1026" s="8" t="s">
        <v>4341</v>
      </c>
      <c r="F1026" s="6" t="s">
        <v>4161</v>
      </c>
      <c r="G1026" s="49" t="s">
        <v>5490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1026" s="6" t="str" cm="1">
        <f t="array" ref="I1026">_xlfn.TEXTJOIN(", ",TRUE,_xlfn.UNIQUE(_xlfn._xlws.FILTER(ARQUIVOS_RECEBIDOS!$F$2:$F$4998,ARQUIVOS_RECEBIDOS!$E$2:$E$4998=LD_01[[#This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45931</v>
      </c>
      <c r="K10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7" spans="1:12" ht="28.8" x14ac:dyDescent="0.3">
      <c r="A1027" s="6" t="s">
        <v>3764</v>
      </c>
      <c r="B1027" s="6" t="str">
        <f>VLOOKUP(LD_01[[#This Row],[DOCUMENTO]],_xlfn.SORTBY(ARQUIVOS_RECEBIDOS!$E$2:$F$4998,ARQUIVOS_RECEBIDOS!$F$2:$F$4998,-1),2,)</f>
        <v>R01</v>
      </c>
      <c r="C1027" s="6" t="s">
        <v>4324</v>
      </c>
      <c r="D1027" s="8" t="s">
        <v>4930</v>
      </c>
      <c r="E1027" s="8" t="s">
        <v>4341</v>
      </c>
      <c r="F1027" s="6" t="s">
        <v>4161</v>
      </c>
      <c r="G1027" s="49" t="s">
        <v>5490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1027" s="6" t="str" cm="1">
        <f t="array" ref="I1027">_xlfn.TEXTJOIN(", ",TRUE,_xlfn.UNIQUE(_xlfn._xlws.FILTER(ARQUIVOS_RECEBIDOS!$F$2:$F$4998,ARQUIVOS_RECEBIDOS!$E$2:$E$4998=LD_01[[#This Row],[DOCUMENTO]])))</f>
        <v>R00, R01</v>
      </c>
      <c r="J1027" s="13" cm="1">
        <f t="array" ref="J1027">_xlfn.UNIQUE(_xlfn._xlws.FILTER(ARQUIVOS[DATA RECEBIMENTO],(ARQUIVOS[DOCUMENTO]=LD_01[[#This Row],[DOCUMENTO]])*(ARQUIVOS[REVISÃO]=LD_01[[#This Row],[REVISÃO]])))</f>
        <v>45931</v>
      </c>
      <c r="K10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8" spans="1:12" ht="28.8" x14ac:dyDescent="0.3">
      <c r="A1028" s="6" t="s">
        <v>3765</v>
      </c>
      <c r="B1028" s="6" t="str">
        <f>VLOOKUP(LD_01[[#This Row],[DOCUMENTO]],_xlfn.SORTBY(ARQUIVOS_RECEBIDOS!$E$2:$F$4998,ARQUIVOS_RECEBIDOS!$F$2:$F$4998,-1),2,)</f>
        <v>R01</v>
      </c>
      <c r="C1028" s="6" t="s">
        <v>4324</v>
      </c>
      <c r="D1028" s="8" t="s">
        <v>4931</v>
      </c>
      <c r="E1028" s="8" t="s">
        <v>4341</v>
      </c>
      <c r="F1028" s="6" t="s">
        <v>4161</v>
      </c>
      <c r="G1028" s="49" t="s">
        <v>5490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1028" s="6" t="str" cm="1">
        <f t="array" ref="I1028">_xlfn.TEXTJOIN(", ",TRUE,_xlfn.UNIQUE(_xlfn._xlws.FILTER(ARQUIVOS_RECEBIDOS!$F$2:$F$4998,ARQUIVOS_RECEBIDOS!$E$2:$E$4998=LD_01[[#This Row],[DOCUMENTO]])))</f>
        <v>R00, R01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29" spans="1:12" x14ac:dyDescent="0.3">
      <c r="A1029" s="6" t="s">
        <v>3766</v>
      </c>
      <c r="B1029" s="6" t="str">
        <f>VLOOKUP(LD_01[[#This Row],[DOCUMENTO]],_xlfn.SORTBY(ARQUIVOS_RECEBIDOS!$E$2:$F$4998,ARQUIVOS_RECEBIDOS!$F$2:$F$4998,-1),2,)</f>
        <v>R01</v>
      </c>
      <c r="C1029" s="6" t="s">
        <v>4324</v>
      </c>
      <c r="D1029" s="8" t="s">
        <v>4932</v>
      </c>
      <c r="E1029" s="8" t="s">
        <v>4341</v>
      </c>
      <c r="F1029" s="6" t="s">
        <v>4161</v>
      </c>
      <c r="G1029" s="49" t="s">
        <v>5490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1029" s="6" t="str" cm="1">
        <f t="array" ref="I1029">_xlfn.TEXTJOIN(", ",TRUE,_xlfn.UNIQUE(_xlfn._xlws.FILTER(ARQUIVOS_RECEBIDOS!$F$2:$F$4998,ARQUIVOS_RECEBIDOS!$E$2:$E$4998=LD_01[[#This Row],[DOCUMENTO]])))</f>
        <v>R00, R01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0" spans="1:12" ht="28.8" x14ac:dyDescent="0.3">
      <c r="A1030" s="6" t="s">
        <v>3767</v>
      </c>
      <c r="B1030" s="6" t="str">
        <f>VLOOKUP(LD_01[[#This Row],[DOCUMENTO]],_xlfn.SORTBY(ARQUIVOS_RECEBIDOS!$E$2:$F$4998,ARQUIVOS_RECEBIDOS!$F$2:$F$4998,-1),2,)</f>
        <v>R01</v>
      </c>
      <c r="C1030" s="6" t="s">
        <v>4324</v>
      </c>
      <c r="D1030" s="8" t="s">
        <v>4933</v>
      </c>
      <c r="E1030" s="8" t="s">
        <v>4341</v>
      </c>
      <c r="F1030" s="6" t="s">
        <v>4161</v>
      </c>
      <c r="G1030" s="49" t="s">
        <v>5490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1030" s="6" t="str" cm="1">
        <f t="array" ref="I1030">_xlfn.TEXTJOIN(", ",TRUE,_xlfn.UNIQUE(_xlfn._xlws.FILTER(ARQUIVOS_RECEBIDOS!$F$2:$F$4998,ARQUIVOS_RECEBIDOS!$E$2:$E$4998=LD_01[[#This Row],[DOCUMENTO]])))</f>
        <v>R00, R01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1" spans="1:12" ht="28.8" x14ac:dyDescent="0.3">
      <c r="A1031" s="6" t="s">
        <v>3768</v>
      </c>
      <c r="B1031" s="6" t="str">
        <f>VLOOKUP(LD_01[[#This Row],[DOCUMENTO]],_xlfn.SORTBY(ARQUIVOS_RECEBIDOS!$E$2:$F$4998,ARQUIVOS_RECEBIDOS!$F$2:$F$4998,-1),2,)</f>
        <v>R01</v>
      </c>
      <c r="C1031" s="6" t="s">
        <v>4324</v>
      </c>
      <c r="D1031" s="8" t="s">
        <v>4934</v>
      </c>
      <c r="E1031" s="8" t="s">
        <v>4341</v>
      </c>
      <c r="F1031" s="6" t="s">
        <v>4161</v>
      </c>
      <c r="G1031" s="49" t="s">
        <v>5490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1031" s="6" t="str" cm="1">
        <f t="array" ref="I1031">_xlfn.TEXTJOIN(", ",TRUE,_xlfn.UNIQUE(_xlfn._xlws.FILTER(ARQUIVOS_RECEBIDOS!$F$2:$F$4998,ARQUIVOS_RECEBIDOS!$E$2:$E$4998=LD_01[[#This Row],[DOCUMENTO]])))</f>
        <v>R00, R01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2" spans="1:12" ht="28.8" x14ac:dyDescent="0.3">
      <c r="A1032" s="6" t="s">
        <v>3769</v>
      </c>
      <c r="B1032" s="6" t="str">
        <f>VLOOKUP(LD_01[[#This Row],[DOCUMENTO]],_xlfn.SORTBY(ARQUIVOS_RECEBIDOS!$E$2:$F$4998,ARQUIVOS_RECEBIDOS!$F$2:$F$4998,-1),2,)</f>
        <v>R01</v>
      </c>
      <c r="C1032" s="6" t="s">
        <v>4324</v>
      </c>
      <c r="D1032" s="8" t="s">
        <v>4935</v>
      </c>
      <c r="E1032" s="8" t="s">
        <v>4341</v>
      </c>
      <c r="F1032" s="6" t="s">
        <v>4161</v>
      </c>
      <c r="G1032" s="49" t="s">
        <v>5490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1032" s="6" t="str" cm="1">
        <f t="array" ref="I1032">_xlfn.TEXTJOIN(", ",TRUE,_xlfn.UNIQUE(_xlfn._xlws.FILTER(ARQUIVOS_RECEBIDOS!$F$2:$F$4998,ARQUIVOS_RECEBIDOS!$E$2:$E$4998=LD_01[[#This Row],[DOCUMENTO]])))</f>
        <v>R00, R01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3" spans="1:12" ht="28.8" x14ac:dyDescent="0.3">
      <c r="A1033" s="6" t="s">
        <v>3770</v>
      </c>
      <c r="B1033" s="6" t="str">
        <f>VLOOKUP(LD_01[[#This Row],[DOCUMENTO]],_xlfn.SORTBY(ARQUIVOS_RECEBIDOS!$E$2:$F$4998,ARQUIVOS_RECEBIDOS!$F$2:$F$4998,-1),2,)</f>
        <v>R01</v>
      </c>
      <c r="C1033" s="6" t="s">
        <v>4324</v>
      </c>
      <c r="D1033" s="8" t="s">
        <v>4936</v>
      </c>
      <c r="E1033" s="8" t="s">
        <v>4341</v>
      </c>
      <c r="F1033" s="6" t="s">
        <v>4161</v>
      </c>
      <c r="G1033" s="49" t="s">
        <v>5490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1033" s="6" t="str" cm="1">
        <f t="array" ref="I1033">_xlfn.TEXTJOIN(", ",TRUE,_xlfn.UNIQUE(_xlfn._xlws.FILTER(ARQUIVOS_RECEBIDOS!$F$2:$F$4998,ARQUIVOS_RECEBIDOS!$E$2:$E$4998=LD_01[[#This Row],[DOCUMENTO]])))</f>
        <v>R00, R01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4" spans="1:12" ht="28.8" x14ac:dyDescent="0.3">
      <c r="A1034" s="6" t="s">
        <v>3771</v>
      </c>
      <c r="B1034" s="6" t="str">
        <f>VLOOKUP(LD_01[[#This Row],[DOCUMENTO]],_xlfn.SORTBY(ARQUIVOS_RECEBIDOS!$E$2:$F$4998,ARQUIVOS_RECEBIDOS!$F$2:$F$4998,-1),2,)</f>
        <v>R01</v>
      </c>
      <c r="C1034" s="6" t="s">
        <v>4324</v>
      </c>
      <c r="D1034" s="8" t="s">
        <v>4937</v>
      </c>
      <c r="E1034" s="8" t="s">
        <v>4341</v>
      </c>
      <c r="F1034" s="6" t="s">
        <v>4161</v>
      </c>
      <c r="G1034" s="49" t="s">
        <v>5490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MSV-163MS-638+600-EDI-EXE-DE-L2-401-R01.pdf</v>
      </c>
      <c r="I1034" s="6" t="str" cm="1">
        <f t="array" ref="I1034">_xlfn.TEXTJOIN(", ",TRUE,_xlfn.UNIQUE(_xlfn._xlws.FILTER(ARQUIVOS_RECEBIDOS!$F$2:$F$4998,ARQUIVOS_RECEBIDOS!$E$2:$E$4998=LD_01[[#This Row],[DOCUMENTO]])))</f>
        <v>R00, R01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5" spans="1:12" x14ac:dyDescent="0.3">
      <c r="A1035" s="6" t="s">
        <v>3772</v>
      </c>
      <c r="B1035" s="6" t="str">
        <f>VLOOKUP(LD_01[[#This Row],[DOCUMENTO]],_xlfn.SORTBY(ARQUIVOS_RECEBIDOS!$E$2:$F$4998,ARQUIVOS_RECEBIDOS!$F$2:$F$4998,-1),2,)</f>
        <v>R01</v>
      </c>
      <c r="C1035" s="6" t="s">
        <v>4324</v>
      </c>
      <c r="D1035" s="8" t="s">
        <v>4938</v>
      </c>
      <c r="E1035" s="8" t="s">
        <v>4341</v>
      </c>
      <c r="F1035" s="6" t="s">
        <v>4161</v>
      </c>
      <c r="G1035" s="49" t="s">
        <v>5490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1035" s="6" t="str" cm="1">
        <f t="array" ref="I1035">_xlfn.TEXTJOIN(", ",TRUE,_xlfn.UNIQUE(_xlfn._xlws.FILTER(ARQUIVOS_RECEBIDOS!$F$2:$F$4998,ARQUIVOS_RECEBIDOS!$E$2:$E$4998=LD_01[[#This Row],[DOCUMENTO]])))</f>
        <v>R00, R01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6" spans="1:12" ht="28.8" x14ac:dyDescent="0.3">
      <c r="A1036" s="6" t="s">
        <v>3773</v>
      </c>
      <c r="B1036" s="6" t="str">
        <f>VLOOKUP(LD_01[[#This Row],[DOCUMENTO]],_xlfn.SORTBY(ARQUIVOS_RECEBIDOS!$E$2:$F$4998,ARQUIVOS_RECEBIDOS!$F$2:$F$4998,-1),2,)</f>
        <v>R01</v>
      </c>
      <c r="C1036" s="6" t="s">
        <v>4324</v>
      </c>
      <c r="D1036" s="8" t="s">
        <v>4939</v>
      </c>
      <c r="E1036" s="8" t="s">
        <v>4341</v>
      </c>
      <c r="F1036" s="6" t="s">
        <v>4161</v>
      </c>
      <c r="G1036" s="49" t="s">
        <v>5490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1036" s="6" t="str" cm="1">
        <f t="array" ref="I1036">_xlfn.TEXTJOIN(", ",TRUE,_xlfn.UNIQUE(_xlfn._xlws.FILTER(ARQUIVOS_RECEBIDOS!$F$2:$F$4998,ARQUIVOS_RECEBIDOS!$E$2:$E$4998=LD_01[[#This Row],[DOCUMENTO]])))</f>
        <v>R00, R01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7" spans="1:12" x14ac:dyDescent="0.3">
      <c r="A1037" s="6" t="s">
        <v>3774</v>
      </c>
      <c r="B1037" s="6" t="str">
        <f>VLOOKUP(LD_01[[#This Row],[DOCUMENTO]],_xlfn.SORTBY(ARQUIVOS_RECEBIDOS!$E$2:$F$4998,ARQUIVOS_RECEBIDOS!$F$2:$F$4998,-1),2,)</f>
        <v>R01</v>
      </c>
      <c r="C1037" s="6" t="s">
        <v>4324</v>
      </c>
      <c r="D1037" s="8" t="s">
        <v>4940</v>
      </c>
      <c r="E1037" s="8" t="s">
        <v>4341</v>
      </c>
      <c r="F1037" s="6" t="s">
        <v>4161</v>
      </c>
      <c r="G1037" s="49" t="s">
        <v>5490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1037" s="6" t="str" cm="1">
        <f t="array" ref="I1037">_xlfn.TEXTJOIN(", ",TRUE,_xlfn.UNIQUE(_xlfn._xlws.FILTER(ARQUIVOS_RECEBIDOS!$F$2:$F$4998,ARQUIVOS_RECEBIDOS!$E$2:$E$4998=LD_01[[#This Row],[DOCUMENTO]])))</f>
        <v>R00, R01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8" spans="1:12" ht="28.8" x14ac:dyDescent="0.3">
      <c r="A1038" s="6" t="s">
        <v>3775</v>
      </c>
      <c r="B1038" s="6" t="str">
        <f>VLOOKUP(LD_01[[#This Row],[DOCUMENTO]],_xlfn.SORTBY(ARQUIVOS_RECEBIDOS!$E$2:$F$4998,ARQUIVOS_RECEBIDOS!$F$2:$F$4998,-1),2,)</f>
        <v>R01</v>
      </c>
      <c r="C1038" s="6" t="s">
        <v>4324</v>
      </c>
      <c r="D1038" s="8" t="s">
        <v>4941</v>
      </c>
      <c r="E1038" s="8" t="s">
        <v>4341</v>
      </c>
      <c r="F1038" s="6" t="s">
        <v>4161</v>
      </c>
      <c r="G1038" s="49" t="s">
        <v>5490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MSV-163MS-638+600-EDI-EXE-DE-L2-501-R01.pdf</v>
      </c>
      <c r="I1038" s="6" t="str" cm="1">
        <f t="array" ref="I1038">_xlfn.TEXTJOIN(", ",TRUE,_xlfn.UNIQUE(_xlfn._xlws.FILTER(ARQUIVOS_RECEBIDOS!$F$2:$F$4998,ARQUIVOS_RECEBIDOS!$E$2:$E$4998=LD_01[[#This Row],[DOCUMENTO]])))</f>
        <v>R00, R01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39" spans="1:12" x14ac:dyDescent="0.3">
      <c r="A1039" s="6" t="s">
        <v>3776</v>
      </c>
      <c r="B1039" s="6" t="str">
        <f>VLOOKUP(LD_01[[#This Row],[DOCUMENTO]],_xlfn.SORTBY(ARQUIVOS_RECEBIDOS!$E$2:$F$4998,ARQUIVOS_RECEBIDOS!$F$2:$F$4998,-1),2,)</f>
        <v>R01</v>
      </c>
      <c r="C1039" s="6" t="s">
        <v>4324</v>
      </c>
      <c r="D1039" s="8" t="s">
        <v>4942</v>
      </c>
      <c r="E1039" s="8" t="s">
        <v>4341</v>
      </c>
      <c r="F1039" s="6" t="s">
        <v>4161</v>
      </c>
      <c r="G1039" s="49" t="s">
        <v>5490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1039" s="6" t="str" cm="1">
        <f t="array" ref="I1039">_xlfn.TEXTJOIN(", ",TRUE,_xlfn.UNIQUE(_xlfn._xlws.FILTER(ARQUIVOS_RECEBIDOS!$F$2:$F$4998,ARQUIVOS_RECEBIDOS!$E$2:$E$4998=LD_01[[#This Row],[DOCUMENTO]])))</f>
        <v>R00, R01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0" spans="1:12" ht="28.8" x14ac:dyDescent="0.3">
      <c r="A1040" s="6" t="s">
        <v>3777</v>
      </c>
      <c r="B1040" s="6" t="str">
        <f>VLOOKUP(LD_01[[#This Row],[DOCUMENTO]],_xlfn.SORTBY(ARQUIVOS_RECEBIDOS!$E$2:$F$4998,ARQUIVOS_RECEBIDOS!$F$2:$F$4998,-1),2,)</f>
        <v>R01</v>
      </c>
      <c r="C1040" s="6" t="s">
        <v>4324</v>
      </c>
      <c r="D1040" s="8" t="s">
        <v>4943</v>
      </c>
      <c r="E1040" s="8" t="s">
        <v>4341</v>
      </c>
      <c r="F1040" s="6" t="s">
        <v>4161</v>
      </c>
      <c r="G1040" s="49" t="s">
        <v>5490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1040" s="6" t="str" cm="1">
        <f t="array" ref="I1040">_xlfn.TEXTJOIN(", ",TRUE,_xlfn.UNIQUE(_xlfn._xlws.FILTER(ARQUIVOS_RECEBIDOS!$F$2:$F$4998,ARQUIVOS_RECEBIDOS!$E$2:$E$4998=LD_01[[#This Row],[DOCUMENTO]])))</f>
        <v>R00, R01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1" spans="1:12" ht="28.8" x14ac:dyDescent="0.3">
      <c r="A1041" s="6" t="s">
        <v>3778</v>
      </c>
      <c r="B1041" s="6" t="str">
        <f>VLOOKUP(LD_01[[#This Row],[DOCUMENTO]],_xlfn.SORTBY(ARQUIVOS_RECEBIDOS!$E$2:$F$4998,ARQUIVOS_RECEBIDOS!$F$2:$F$4998,-1),2,)</f>
        <v>R01</v>
      </c>
      <c r="C1041" s="6" t="s">
        <v>4324</v>
      </c>
      <c r="D1041" s="8" t="s">
        <v>4944</v>
      </c>
      <c r="E1041" s="8" t="s">
        <v>4341</v>
      </c>
      <c r="F1041" s="6" t="s">
        <v>4161</v>
      </c>
      <c r="G1041" s="49" t="s">
        <v>5490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1041" s="6" t="str" cm="1">
        <f t="array" ref="I1041">_xlfn.TEXTJOIN(", ",TRUE,_xlfn.UNIQUE(_xlfn._xlws.FILTER(ARQUIVOS_RECEBIDOS!$F$2:$F$4998,ARQUIVOS_RECEBIDOS!$E$2:$E$4998=LD_01[[#This Row],[DOCUMENTO]])))</f>
        <v>R00, R01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2" spans="1:12" ht="28.8" x14ac:dyDescent="0.3">
      <c r="A1042" s="6" t="s">
        <v>3779</v>
      </c>
      <c r="B1042" s="6" t="str">
        <f>VLOOKUP(LD_01[[#This Row],[DOCUMENTO]],_xlfn.SORTBY(ARQUIVOS_RECEBIDOS!$E$2:$F$4998,ARQUIVOS_RECEBIDOS!$F$2:$F$4998,-1),2,)</f>
        <v>R01</v>
      </c>
      <c r="C1042" s="6" t="s">
        <v>4324</v>
      </c>
      <c r="D1042" s="8" t="s">
        <v>4945</v>
      </c>
      <c r="E1042" s="8" t="s">
        <v>4341</v>
      </c>
      <c r="F1042" s="6" t="s">
        <v>4161</v>
      </c>
      <c r="G1042" s="49" t="s">
        <v>5490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42" s="6" t="str" cm="1">
        <f t="array" ref="I1042">_xlfn.TEXTJOIN(", ",TRUE,_xlfn.UNIQUE(_xlfn._xlws.FILTER(ARQUIVOS_RECEBIDOS!$F$2:$F$4998,ARQUIVOS_RECEBIDOS!$E$2:$E$4998=LD_01[[#This Row],[DOCUMENTO]])))</f>
        <v>R00, R01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3" spans="1:12" x14ac:dyDescent="0.3">
      <c r="A1043" s="6" t="s">
        <v>3780</v>
      </c>
      <c r="B1043" s="6" t="str">
        <f>VLOOKUP(LD_01[[#This Row],[DOCUMENTO]],_xlfn.SORTBY(ARQUIVOS_RECEBIDOS!$E$2:$F$4998,ARQUIVOS_RECEBIDOS!$F$2:$F$4998,-1),2,)</f>
        <v>R01</v>
      </c>
      <c r="C1043" s="6" t="s">
        <v>4324</v>
      </c>
      <c r="D1043" s="8" t="s">
        <v>4940</v>
      </c>
      <c r="E1043" s="8" t="s">
        <v>4341</v>
      </c>
      <c r="F1043" s="6" t="s">
        <v>4161</v>
      </c>
      <c r="G1043" s="49" t="s">
        <v>5490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43" s="6" t="str" cm="1">
        <f t="array" ref="I1043">_xlfn.TEXTJOIN(", ",TRUE,_xlfn.UNIQUE(_xlfn._xlws.FILTER(ARQUIVOS_RECEBIDOS!$F$2:$F$4998,ARQUIVOS_RECEBIDOS!$E$2:$E$4998=LD_01[[#This Row],[DOCUMENTO]])))</f>
        <v>R00, R01</v>
      </c>
      <c r="J1043" s="13" cm="1">
        <f t="array" ref="J1043">_xlfn.UNIQUE(_xlfn._xlws.FILTER(ARQUIVOS[DATA RECEBIMENTO],(ARQUIVOS[DOCUMENTO]=LD_01[[#This Row],[DOCUMENTO]])*(ARQUIVOS[REVISÃO]=LD_01[[#This Row],[REVISÃO]])))</f>
        <v>45931</v>
      </c>
      <c r="K10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4" spans="1:12" ht="28.8" x14ac:dyDescent="0.3">
      <c r="A1044" s="6" t="s">
        <v>3781</v>
      </c>
      <c r="B1044" s="6" t="str">
        <f>VLOOKUP(LD_01[[#This Row],[DOCUMENTO]],_xlfn.SORTBY(ARQUIVOS_RECEBIDOS!$E$2:$F$4998,ARQUIVOS_RECEBIDOS!$F$2:$F$4998,-1),2,)</f>
        <v>R01</v>
      </c>
      <c r="C1044" s="6" t="s">
        <v>4324</v>
      </c>
      <c r="D1044" s="8" t="s">
        <v>4946</v>
      </c>
      <c r="E1044" s="8" t="s">
        <v>4341</v>
      </c>
      <c r="F1044" s="6" t="s">
        <v>4161</v>
      </c>
      <c r="G1044" s="49" t="s">
        <v>5490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044" s="6" t="str" cm="1">
        <f t="array" ref="I1044">_xlfn.TEXTJOIN(", ",TRUE,_xlfn.UNIQUE(_xlfn._xlws.FILTER(ARQUIVOS_RECEBIDOS!$F$2:$F$4998,ARQUIVOS_RECEBIDOS!$E$2:$E$4998=LD_01[[#This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5" spans="1:12" ht="28.8" x14ac:dyDescent="0.3">
      <c r="A1045" s="6" t="s">
        <v>3782</v>
      </c>
      <c r="B1045" s="6" t="str">
        <f>VLOOKUP(LD_01[[#This Row],[DOCUMENTO]],_xlfn.SORTBY(ARQUIVOS_RECEBIDOS!$E$2:$F$4998,ARQUIVOS_RECEBIDOS!$F$2:$F$4998,-1),2,)</f>
        <v>R01</v>
      </c>
      <c r="C1045" s="6" t="s">
        <v>4324</v>
      </c>
      <c r="D1045" s="8" t="s">
        <v>4947</v>
      </c>
      <c r="E1045" s="8" t="s">
        <v>4341</v>
      </c>
      <c r="F1045" s="6" t="s">
        <v>4161</v>
      </c>
      <c r="G1045" s="49" t="s">
        <v>5490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045" s="6" t="str" cm="1">
        <f t="array" ref="I1045">_xlfn.TEXTJOIN(", ",TRUE,_xlfn.UNIQUE(_xlfn._xlws.FILTER(ARQUIVOS_RECEBIDOS!$F$2:$F$4998,ARQUIVOS_RECEBIDOS!$E$2:$E$4998=LD_01[[#This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6" spans="1:12" ht="28.8" x14ac:dyDescent="0.3">
      <c r="A1046" s="6" t="s">
        <v>3783</v>
      </c>
      <c r="B1046" s="6" t="str">
        <f>VLOOKUP(LD_01[[#This Row],[DOCUMENTO]],_xlfn.SORTBY(ARQUIVOS_RECEBIDOS!$E$2:$F$4998,ARQUIVOS_RECEBIDOS!$F$2:$F$4998,-1),2,)</f>
        <v>R01</v>
      </c>
      <c r="C1046" s="6" t="s">
        <v>4324</v>
      </c>
      <c r="D1046" s="8" t="s">
        <v>4948</v>
      </c>
      <c r="E1046" s="8" t="s">
        <v>4341</v>
      </c>
      <c r="F1046" s="6" t="s">
        <v>4161</v>
      </c>
      <c r="G1046" s="49" t="s">
        <v>5490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046" s="6" t="str" cm="1">
        <f t="array" ref="I1046">_xlfn.TEXTJOIN(", ",TRUE,_xlfn.UNIQUE(_xlfn._xlws.FILTER(ARQUIVOS_RECEBIDOS!$F$2:$F$4998,ARQUIVOS_RECEBIDOS!$E$2:$E$4998=LD_01[[#This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7" spans="1:12" ht="28.8" x14ac:dyDescent="0.3">
      <c r="A1047" s="6" t="s">
        <v>3784</v>
      </c>
      <c r="B1047" s="6" t="str">
        <f>VLOOKUP(LD_01[[#This Row],[DOCUMENTO]],_xlfn.SORTBY(ARQUIVOS_RECEBIDOS!$E$2:$F$4998,ARQUIVOS_RECEBIDOS!$F$2:$F$4998,-1),2,)</f>
        <v>R01</v>
      </c>
      <c r="C1047" s="6" t="s">
        <v>4324</v>
      </c>
      <c r="D1047" s="8" t="s">
        <v>4949</v>
      </c>
      <c r="E1047" s="8" t="s">
        <v>4341</v>
      </c>
      <c r="F1047" s="6" t="s">
        <v>4161</v>
      </c>
      <c r="G1047" s="49" t="s">
        <v>5490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047" s="6" t="str" cm="1">
        <f t="array" ref="I1047">_xlfn.TEXTJOIN(", ",TRUE,_xlfn.UNIQUE(_xlfn._xlws.FILTER(ARQUIVOS_RECEBIDOS!$F$2:$F$4998,ARQUIVOS_RECEBIDOS!$E$2:$E$4998=LD_01[[#This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8" spans="1:12" ht="28.8" x14ac:dyDescent="0.3">
      <c r="A1048" s="6" t="s">
        <v>3785</v>
      </c>
      <c r="B1048" s="6" t="str">
        <f>VLOOKUP(LD_01[[#This Row],[DOCUMENTO]],_xlfn.SORTBY(ARQUIVOS_RECEBIDOS!$E$2:$F$4998,ARQUIVOS_RECEBIDOS!$F$2:$F$4998,-1),2,)</f>
        <v>R01</v>
      </c>
      <c r="C1048" s="6" t="s">
        <v>4324</v>
      </c>
      <c r="D1048" s="8" t="s">
        <v>4950</v>
      </c>
      <c r="E1048" s="8" t="s">
        <v>4341</v>
      </c>
      <c r="F1048" s="6" t="s">
        <v>4161</v>
      </c>
      <c r="G1048" s="49" t="s">
        <v>5490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048" s="6" t="str" cm="1">
        <f t="array" ref="I1048">_xlfn.TEXTJOIN(", ",TRUE,_xlfn.UNIQUE(_xlfn._xlws.FILTER(ARQUIVOS_RECEBIDOS!$F$2:$F$4998,ARQUIVOS_RECEBIDOS!$E$2:$E$4998=LD_01[[#This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49" spans="1:12" x14ac:dyDescent="0.3">
      <c r="A1049" s="6" t="s">
        <v>3786</v>
      </c>
      <c r="B1049" s="6" t="str">
        <f>VLOOKUP(LD_01[[#This Row],[DOCUMENTO]],_xlfn.SORTBY(ARQUIVOS_RECEBIDOS!$E$2:$F$4998,ARQUIVOS_RECEBIDOS!$F$2:$F$4998,-1),2,)</f>
        <v>R01</v>
      </c>
      <c r="C1049" s="6" t="s">
        <v>4324</v>
      </c>
      <c r="D1049" s="8" t="s">
        <v>4951</v>
      </c>
      <c r="E1049" s="8" t="s">
        <v>4341</v>
      </c>
      <c r="F1049" s="6" t="s">
        <v>4161</v>
      </c>
      <c r="G1049" s="49" t="s">
        <v>5490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049" s="6" t="str" cm="1">
        <f t="array" ref="I1049">_xlfn.TEXTJOIN(", ",TRUE,_xlfn.UNIQUE(_xlfn._xlws.FILTER(ARQUIVOS_RECEBIDOS!$F$2:$F$4998,ARQUIVOS_RECEBIDOS!$E$2:$E$4998=LD_01[[#This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01\MSV-163MS-638-NORTE\16.ES</v>
      </c>
      <c r="L10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ATERPA\0.TABLET\A373_Projetos_Ano01\MSV-163MS-638-NORTE\16.ES</v>
      </c>
    </row>
    <row r="1050" spans="1:12" ht="28.8" x14ac:dyDescent="0.3">
      <c r="A1050" s="6" t="s">
        <v>3688</v>
      </c>
      <c r="B1050" s="6" t="str">
        <f>VLOOKUP(LD_01[[#This Row],[DOCUMENTO]],_xlfn.SORTBY(ARQUIVOS_RECEBIDOS!$E$2:$F$4998,ARQUIVOS_RECEBIDOS!$F$2:$F$4998,-1),2,)</f>
        <v>R03</v>
      </c>
      <c r="C1050" s="6" t="s">
        <v>4324</v>
      </c>
      <c r="D1050" s="8" t="s">
        <v>4952</v>
      </c>
      <c r="E1050" s="8" t="s">
        <v>4145</v>
      </c>
      <c r="F1050" s="6" t="s">
        <v>4150</v>
      </c>
      <c r="G1050" s="49" t="s">
        <v>5490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1050" s="6" t="str" cm="1">
        <f t="array" ref="I1050">_xlfn.TEXTJOIN(", ",TRUE,_xlfn.UNIQUE(_xlfn._xlws.FILTER(ARQUIVOS_RECEBIDOS!$F$2:$F$4998,ARQUIVOS_RECEBIDOS!$E$2:$E$4998=LD_01[[#This Row],[DOCUMENTO]])))</f>
        <v>R02, R03</v>
      </c>
      <c r="J1050" s="13" cm="1">
        <f t="array" ref="J1050">_xlfn.UNIQUE(_xlfn._xlws.FILTER(ARQUIVOS[DATA RECEBIMENTO],(ARQUIVOS[DOCUMENTO]=LD_01[[#This Row],[DOCUMENTO]])*(ARQUIVOS[REVISÃO]=LD_01[[#This Row],[REVISÃO]])))</f>
        <v>45859</v>
      </c>
      <c r="K10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1" spans="1:12" ht="28.8" x14ac:dyDescent="0.3">
      <c r="A1051" s="6" t="s">
        <v>3689</v>
      </c>
      <c r="B1051" s="6" t="str">
        <f>VLOOKUP(LD_01[[#This Row],[DOCUMENTO]],_xlfn.SORTBY(ARQUIVOS_RECEBIDOS!$E$2:$F$4998,ARQUIVOS_RECEBIDOS!$F$2:$F$4998,-1),2,)</f>
        <v>R03</v>
      </c>
      <c r="C1051" s="6" t="s">
        <v>4324</v>
      </c>
      <c r="D1051" s="8" t="s">
        <v>4952</v>
      </c>
      <c r="E1051" s="8" t="s">
        <v>4145</v>
      </c>
      <c r="F1051" s="6" t="s">
        <v>4150</v>
      </c>
      <c r="G1051" s="49" t="s">
        <v>5490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1051" s="6" t="str" cm="1">
        <f t="array" ref="I1051">_xlfn.TEXTJOIN(", ",TRUE,_xlfn.UNIQUE(_xlfn._xlws.FILTER(ARQUIVOS_RECEBIDOS!$F$2:$F$4998,ARQUIVOS_RECEBIDOS!$E$2:$E$4998=LD_01[[#This Row],[DOCUMENTO]])))</f>
        <v>R02, R03</v>
      </c>
      <c r="J1051" s="13" cm="1">
        <f t="array" ref="J1051">_xlfn.UNIQUE(_xlfn._xlws.FILTER(ARQUIVOS[DATA RECEBIMENTO],(ARQUIVOS[DOCUMENTO]=LD_01[[#This Row],[DOCUMENTO]])*(ARQUIVOS[REVISÃO]=LD_01[[#This Row],[REVISÃO]])))</f>
        <v>45859</v>
      </c>
      <c r="K10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2" spans="1:12" ht="28.8" x14ac:dyDescent="0.3">
      <c r="A1052" s="6" t="s">
        <v>3690</v>
      </c>
      <c r="B1052" s="6" t="str">
        <f>VLOOKUP(LD_01[[#This Row],[DOCUMENTO]],_xlfn.SORTBY(ARQUIVOS_RECEBIDOS!$E$2:$F$4998,ARQUIVOS_RECEBIDOS!$F$2:$F$4998,-1),2,)</f>
        <v>R04</v>
      </c>
      <c r="C1052" s="6" t="s">
        <v>4324</v>
      </c>
      <c r="D1052" s="8" t="s">
        <v>4953</v>
      </c>
      <c r="E1052" s="8" t="s">
        <v>4145</v>
      </c>
      <c r="F1052" s="6" t="s">
        <v>4150</v>
      </c>
      <c r="G1052" s="49" t="s">
        <v>5490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1052" s="6" t="str" cm="1">
        <f t="array" ref="I1052">_xlfn.TEXTJOIN(", ",TRUE,_xlfn.UNIQUE(_xlfn._xlws.FILTER(ARQUIVOS_RECEBIDOS!$F$2:$F$4998,ARQUIVOS_RECEBIDOS!$E$2:$E$4998=LD_01[[#This Row],[DOCUMENTO]])))</f>
        <v>R02, R03, R04</v>
      </c>
      <c r="J1052" s="13" cm="1">
        <f t="array" ref="J1052">_xlfn.UNIQUE(_xlfn._xlws.FILTER(ARQUIVOS[DATA RECEBIMENTO],(ARQUIVOS[DOCUMENTO]=LD_01[[#This Row],[DOCUMENTO]])*(ARQUIVOS[REVISÃO]=LD_01[[#This Row],[REVISÃO]])))</f>
        <v>45895</v>
      </c>
      <c r="K10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3" spans="1:12" ht="28.8" x14ac:dyDescent="0.3">
      <c r="A1053" s="6" t="s">
        <v>3691</v>
      </c>
      <c r="B1053" s="6" t="str">
        <f>VLOOKUP(LD_01[[#This Row],[DOCUMENTO]],_xlfn.SORTBY(ARQUIVOS_RECEBIDOS!$E$2:$F$4998,ARQUIVOS_RECEBIDOS!$F$2:$F$4998,-1),2,)</f>
        <v>R03</v>
      </c>
      <c r="C1053" s="6" t="s">
        <v>4324</v>
      </c>
      <c r="D1053" s="8" t="s">
        <v>4954</v>
      </c>
      <c r="E1053" s="8" t="s">
        <v>4145</v>
      </c>
      <c r="F1053" s="6" t="s">
        <v>4150</v>
      </c>
      <c r="G1053" s="49" t="s">
        <v>5490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1053" s="6" t="str" cm="1">
        <f t="array" ref="I1053">_xlfn.TEXTJOIN(", ",TRUE,_xlfn.UNIQUE(_xlfn._xlws.FILTER(ARQUIVOS_RECEBIDOS!$F$2:$F$4998,ARQUIVOS_RECEBIDOS!$E$2:$E$4998=LD_01[[#This Row],[DOCUMENTO]])))</f>
        <v>R02, R03</v>
      </c>
      <c r="J1053" s="13" cm="1">
        <f t="array" ref="J1053">_xlfn.UNIQUE(_xlfn._xlws.FILTER(ARQUIVOS[DATA RECEBIMENTO],(ARQUIVOS[DOCUMENTO]=LD_01[[#This Row],[DOCUMENTO]])*(ARQUIVOS[REVISÃO]=LD_01[[#This Row],[REVISÃO]])))</f>
        <v>45859</v>
      </c>
      <c r="K10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4" spans="1:12" ht="28.8" x14ac:dyDescent="0.3">
      <c r="A1054" s="6" t="s">
        <v>3692</v>
      </c>
      <c r="B1054" s="6" t="str">
        <f>VLOOKUP(LD_01[[#This Row],[DOCUMENTO]],_xlfn.SORTBY(ARQUIVOS_RECEBIDOS!$E$2:$F$4998,ARQUIVOS_RECEBIDOS!$F$2:$F$4998,-1),2,)</f>
        <v>R04</v>
      </c>
      <c r="C1054" s="6" t="s">
        <v>4324</v>
      </c>
      <c r="D1054" s="8" t="s">
        <v>4953</v>
      </c>
      <c r="E1054" s="8" t="s">
        <v>4145</v>
      </c>
      <c r="F1054" s="6" t="s">
        <v>4150</v>
      </c>
      <c r="G1054" s="49" t="s">
        <v>5490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1054" s="6" t="str" cm="1">
        <f t="array" ref="I1054">_xlfn.TEXTJOIN(", ",TRUE,_xlfn.UNIQUE(_xlfn._xlws.FILTER(ARQUIVOS_RECEBIDOS!$F$2:$F$4998,ARQUIVOS_RECEBIDOS!$E$2:$E$4998=LD_01[[#This Row],[DOCUMENTO]])))</f>
        <v>R02, R03, R04</v>
      </c>
      <c r="J1054" s="13" cm="1">
        <f t="array" ref="J1054">_xlfn.UNIQUE(_xlfn._xlws.FILTER(ARQUIVOS[DATA RECEBIMENTO],(ARQUIVOS[DOCUMENTO]=LD_01[[#This Row],[DOCUMENTO]])*(ARQUIVOS[REVISÃO]=LD_01[[#This Row],[REVISÃO]])))</f>
        <v>45895</v>
      </c>
      <c r="K10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5" spans="1:12" x14ac:dyDescent="0.3">
      <c r="A1055" s="6" t="s">
        <v>3693</v>
      </c>
      <c r="B1055" s="6" t="str">
        <f>VLOOKUP(LD_01[[#This Row],[DOCUMENTO]],_xlfn.SORTBY(ARQUIVOS_RECEBIDOS!$E$2:$F$4998,ARQUIVOS_RECEBIDOS!$F$2:$F$4998,-1),2,)</f>
        <v>R04</v>
      </c>
      <c r="C1055" s="6" t="s">
        <v>4324</v>
      </c>
      <c r="D1055" s="8" t="s">
        <v>4955</v>
      </c>
      <c r="E1055" s="8" t="s">
        <v>4145</v>
      </c>
      <c r="F1055" s="6" t="s">
        <v>4150</v>
      </c>
      <c r="G1055" s="49" t="s">
        <v>5490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1055" s="6" t="str" cm="1">
        <f t="array" ref="I1055">_xlfn.TEXTJOIN(", ",TRUE,_xlfn.UNIQUE(_xlfn._xlws.FILTER(ARQUIVOS_RECEBIDOS!$F$2:$F$4998,ARQUIVOS_RECEBIDOS!$E$2:$E$4998=LD_01[[#This Row],[DOCUMENTO]])))</f>
        <v>R02, R03, R04</v>
      </c>
      <c r="J1055" s="13" cm="1">
        <f t="array" ref="J1055">_xlfn.UNIQUE(_xlfn._xlws.FILTER(ARQUIVOS[DATA RECEBIMENTO],(ARQUIVOS[DOCUMENTO]=LD_01[[#This Row],[DOCUMENTO]])*(ARQUIVOS[REVISÃO]=LD_01[[#This Row],[REVISÃO]])))</f>
        <v>45895</v>
      </c>
      <c r="K10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6" spans="1:12" x14ac:dyDescent="0.3">
      <c r="A1056" s="6" t="s">
        <v>3694</v>
      </c>
      <c r="B1056" s="6" t="str">
        <f>VLOOKUP(LD_01[[#This Row],[DOCUMENTO]],_xlfn.SORTBY(ARQUIVOS_RECEBIDOS!$E$2:$F$4998,ARQUIVOS_RECEBIDOS!$F$2:$F$4998,-1),2,)</f>
        <v>R02</v>
      </c>
      <c r="C1056" s="6" t="s">
        <v>4324</v>
      </c>
      <c r="D1056" s="8" t="s">
        <v>4956</v>
      </c>
      <c r="E1056" s="8" t="s">
        <v>4145</v>
      </c>
      <c r="F1056" s="6" t="s">
        <v>4150</v>
      </c>
      <c r="G1056" s="49" t="s">
        <v>5490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1056" s="6" t="str" cm="1">
        <f t="array" ref="I1056">_xlfn.TEXTJOIN(", ",TRUE,_xlfn.UNIQUE(_xlfn._xlws.FILTER(ARQUIVOS_RECEBIDOS!$F$2:$F$4998,ARQUIVOS_RECEBIDOS!$E$2:$E$4998=LD_01[[#This Row],[DOCUMENTO]])))</f>
        <v>R01, R02</v>
      </c>
      <c r="J1056" s="13" cm="1">
        <f t="array" ref="J1056">_xlfn.UNIQUE(_xlfn._xlws.FILTER(ARQUIVOS[DATA RECEBIMENTO],(ARQUIVOS[DOCUMENTO]=LD_01[[#This Row],[DOCUMENTO]])*(ARQUIVOS[REVISÃO]=LD_01[[#This Row],[REVISÃO]])))</f>
        <v>45859</v>
      </c>
      <c r="K10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7" spans="1:12" x14ac:dyDescent="0.3">
      <c r="A1057" s="6" t="s">
        <v>3695</v>
      </c>
      <c r="B1057" s="6" t="str">
        <f>VLOOKUP(LD_01[[#This Row],[DOCUMENTO]],_xlfn.SORTBY(ARQUIVOS_RECEBIDOS!$E$2:$F$4998,ARQUIVOS_RECEBIDOS!$F$2:$F$4998,-1),2,)</f>
        <v>R01</v>
      </c>
      <c r="C1057" s="6" t="s">
        <v>4324</v>
      </c>
      <c r="D1057" s="8" t="s">
        <v>4955</v>
      </c>
      <c r="E1057" s="8" t="s">
        <v>4145</v>
      </c>
      <c r="F1057" s="6" t="s">
        <v>4150</v>
      </c>
      <c r="G1057" s="49" t="s">
        <v>5490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1057" s="6" t="str" cm="1">
        <f t="array" ref="I1057">_xlfn.TEXTJOIN(", ",TRUE,_xlfn.UNIQUE(_xlfn._xlws.FILTER(ARQUIVOS_RECEBIDOS!$F$2:$F$4998,ARQUIVOS_RECEBIDOS!$E$2:$E$4998=LD_01[[#This Row],[DOCUMENTO]])))</f>
        <v>R01</v>
      </c>
      <c r="J1057" s="13" cm="1">
        <f t="array" ref="J1057">_xlfn.UNIQUE(_xlfn._xlws.FILTER(ARQUIVOS[DATA RECEBIMENTO],(ARQUIVOS[DOCUMENTO]=LD_01[[#This Row],[DOCUMENTO]])*(ARQUIVOS[REVISÃO]=LD_01[[#This Row],[REVISÃO]])))</f>
        <v>45838</v>
      </c>
      <c r="K10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8" spans="1:12" x14ac:dyDescent="0.3">
      <c r="A1058" s="6" t="s">
        <v>3696</v>
      </c>
      <c r="B1058" s="6" t="str">
        <f>VLOOKUP(LD_01[[#This Row],[DOCUMENTO]],_xlfn.SORTBY(ARQUIVOS_RECEBIDOS!$E$2:$F$4998,ARQUIVOS_RECEBIDOS!$F$2:$F$4998,-1),2,)</f>
        <v>R03</v>
      </c>
      <c r="C1058" s="6" t="s">
        <v>4324</v>
      </c>
      <c r="D1058" s="8" t="s">
        <v>4957</v>
      </c>
      <c r="E1058" s="8" t="s">
        <v>4145</v>
      </c>
      <c r="F1058" s="6" t="s">
        <v>4150</v>
      </c>
      <c r="G1058" s="49" t="s">
        <v>5490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058" s="6" t="str" cm="1">
        <f t="array" ref="I1058">_xlfn.TEXTJOIN(", ",TRUE,_xlfn.UNIQUE(_xlfn._xlws.FILTER(ARQUIVOS_RECEBIDOS!$F$2:$F$4998,ARQUIVOS_RECEBIDOS!$E$2:$E$4998=LD_01[[#This Row],[DOCUMENTO]])))</f>
        <v>R02, R03</v>
      </c>
      <c r="J1058" s="13" cm="1">
        <f t="array" ref="J1058">_xlfn.UNIQUE(_xlfn._xlws.FILTER(ARQUIVOS[DATA RECEBIMENTO],(ARQUIVOS[DOCUMENTO]=LD_01[[#This Row],[DOCUMENTO]])*(ARQUIVOS[REVISÃO]=LD_01[[#This Row],[REVISÃO]])))</f>
        <v>45859</v>
      </c>
      <c r="K10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01\MSV-163MS-638-NORTE\18.GE</v>
      </c>
      <c r="L10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ATERPA\0.TABLET\A373_Projetos_Ano01\MSV-163MS-638-NORTE\18.GE</v>
      </c>
    </row>
    <row r="1059" spans="1:12" ht="28.8" x14ac:dyDescent="0.3">
      <c r="A1059" s="6" t="s">
        <v>3821</v>
      </c>
      <c r="B1059" s="6" t="str">
        <f>VLOOKUP(LD_01[[#This Row],[DOCUMENTO]],_xlfn.SORTBY(ARQUIVOS_RECEBIDOS!$E$2:$F$4998,ARQUIVOS_RECEBIDOS!$F$2:$F$4998,-1),2,)</f>
        <v>R01</v>
      </c>
      <c r="C1059" s="6" t="s">
        <v>4324</v>
      </c>
      <c r="D1059" s="8" t="s">
        <v>4828</v>
      </c>
      <c r="E1059" s="8" t="s">
        <v>4336</v>
      </c>
      <c r="F1059" s="6" t="s">
        <v>4155</v>
      </c>
      <c r="G1059" s="49" t="s">
        <v>5490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1059" s="6" t="str" cm="1">
        <f t="array" ref="I1059">_xlfn.TEXTJOIN(", ",TRUE,_xlfn.UNIQUE(_xlfn._xlws.FILTER(ARQUIVOS_RECEBIDOS!$F$2:$F$4998,ARQUIVOS_RECEBIDOS!$E$2:$E$4998=LD_01[[#This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0" spans="1:12" ht="28.8" x14ac:dyDescent="0.3">
      <c r="A1060" s="6" t="s">
        <v>3822</v>
      </c>
      <c r="B1060" s="6" t="str">
        <f>VLOOKUP(LD_01[[#This Row],[DOCUMENTO]],_xlfn.SORTBY(ARQUIVOS_RECEBIDOS!$E$2:$F$4998,ARQUIVOS_RECEBIDOS!$F$2:$F$4998,-1),2,)</f>
        <v>R01</v>
      </c>
      <c r="C1060" s="6" t="s">
        <v>4324</v>
      </c>
      <c r="D1060" s="8" t="s">
        <v>4828</v>
      </c>
      <c r="E1060" s="8" t="s">
        <v>4336</v>
      </c>
      <c r="F1060" s="6" t="s">
        <v>4155</v>
      </c>
      <c r="G1060" s="49" t="s">
        <v>5490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1060" s="6" t="str" cm="1">
        <f t="array" ref="I1060">_xlfn.TEXTJOIN(", ",TRUE,_xlfn.UNIQUE(_xlfn._xlws.FILTER(ARQUIVOS_RECEBIDOS!$F$2:$F$4998,ARQUIVOS_RECEBIDOS!$E$2:$E$4998=LD_01[[#This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1" spans="1:12" ht="28.8" x14ac:dyDescent="0.3">
      <c r="A1061" s="6" t="s">
        <v>4780</v>
      </c>
      <c r="B1061" s="6" t="str">
        <f>VLOOKUP(LD_01[[#This Row],[DOCUMENTO]],_xlfn.SORTBY(ARQUIVOS_RECEBIDOS!$E$2:$F$4998,ARQUIVOS_RECEBIDOS!$F$2:$F$4998,-1),2,)</f>
        <v>R01</v>
      </c>
      <c r="C1061" s="6" t="s">
        <v>4324</v>
      </c>
      <c r="D1061" s="8" t="s">
        <v>4828</v>
      </c>
      <c r="E1061" s="8" t="str">
        <f>UPPER(_xlfn.XLOOKUP(LD_01[[#This Row],[SIGLA]],'CLASSES DE PROJETOS'!$C$3:$C$37,'CLASSES DE PROJETOS'!$D$3:$D$37))</f>
        <v>GEOTECNIA E GEOLOGIA</v>
      </c>
      <c r="F1061" s="6" t="s">
        <v>4155</v>
      </c>
      <c r="G1061" s="49" t="s">
        <v>5490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1061" s="6" t="str" cm="1">
        <f t="array" ref="I1061">_xlfn.TEXTJOIN(", ",TRUE,_xlfn.UNIQUE(_xlfn._xlws.FILTER(ARQUIVOS_RECEBIDOS!$F$2:$F$4998,ARQUIVOS_RECEBIDOS!$E$2:$E$4998=LD_01[[#This Row],[DOCUMENTO]])))</f>
        <v>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2" spans="1:12" ht="28.8" x14ac:dyDescent="0.3">
      <c r="A1062" s="6" t="s">
        <v>4781</v>
      </c>
      <c r="B1062" s="6" t="str">
        <f>VLOOKUP(LD_01[[#This Row],[DOCUMENTO]],_xlfn.SORTBY(ARQUIVOS_RECEBIDOS!$E$2:$F$4998,ARQUIVOS_RECEBIDOS!$F$2:$F$4998,-1),2,)</f>
        <v>R01</v>
      </c>
      <c r="C1062" s="6" t="s">
        <v>4324</v>
      </c>
      <c r="D1062" s="8" t="s">
        <v>4828</v>
      </c>
      <c r="E1062" s="8" t="str">
        <f>UPPER(_xlfn.XLOOKUP(LD_01[[#This Row],[SIGLA]],'CLASSES DE PROJETOS'!$C$3:$C$37,'CLASSES DE PROJETOS'!$D$3:$D$37))</f>
        <v>GEOTECNIA E GEOLOGIA</v>
      </c>
      <c r="F1062" s="6" t="s">
        <v>4155</v>
      </c>
      <c r="G1062" s="49" t="s">
        <v>5490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1062" s="6" t="str" cm="1">
        <f t="array" ref="I1062">_xlfn.TEXTJOIN(", ",TRUE,_xlfn.UNIQUE(_xlfn._xlws.FILTER(ARQUIVOS_RECEBIDOS!$F$2:$F$4998,ARQUIVOS_RECEBIDOS!$E$2:$E$4998=LD_01[[#This Row],[DOCUMENTO]])))</f>
        <v>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3" spans="1:12" ht="28.8" x14ac:dyDescent="0.3">
      <c r="A1063" s="6" t="s">
        <v>4782</v>
      </c>
      <c r="B1063" s="6" t="str">
        <f>VLOOKUP(LD_01[[#This Row],[DOCUMENTO]],_xlfn.SORTBY(ARQUIVOS_RECEBIDOS!$E$2:$F$4998,ARQUIVOS_RECEBIDOS!$F$2:$F$4998,-1),2,)</f>
        <v>R01</v>
      </c>
      <c r="C1063" s="6" t="s">
        <v>4324</v>
      </c>
      <c r="D1063" s="8" t="s">
        <v>4828</v>
      </c>
      <c r="E1063" s="8" t="str">
        <f>UPPER(_xlfn.XLOOKUP(LD_01[[#This Row],[SIGLA]],'CLASSES DE PROJETOS'!$C$3:$C$37,'CLASSES DE PROJETOS'!$D$3:$D$37))</f>
        <v>GEOTECNIA E GEOLOGIA</v>
      </c>
      <c r="F1063" s="6" t="s">
        <v>4155</v>
      </c>
      <c r="G1063" s="49" t="s">
        <v>5490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1063" s="6" t="str" cm="1">
        <f t="array" ref="I1063">_xlfn.TEXTJOIN(", ",TRUE,_xlfn.UNIQUE(_xlfn._xlws.FILTER(ARQUIVOS_RECEBIDOS!$F$2:$F$4998,ARQUIVOS_RECEBIDOS!$E$2:$E$4998=LD_01[[#This Row],[DOCUMENTO]])))</f>
        <v>R01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4" spans="1:12" ht="28.8" x14ac:dyDescent="0.3">
      <c r="A1064" s="6" t="s">
        <v>3823</v>
      </c>
      <c r="B1064" s="6" t="str">
        <f>VLOOKUP(LD_01[[#This Row],[DOCUMENTO]],_xlfn.SORTBY(ARQUIVOS_RECEBIDOS!$E$2:$F$4998,ARQUIVOS_RECEBIDOS!$F$2:$F$4998,-1),2,)</f>
        <v>R02</v>
      </c>
      <c r="C1064" s="6" t="s">
        <v>4324</v>
      </c>
      <c r="D1064" s="8" t="s">
        <v>4829</v>
      </c>
      <c r="E1064" s="8" t="s">
        <v>4336</v>
      </c>
      <c r="F1064" s="6" t="s">
        <v>4155</v>
      </c>
      <c r="G1064" s="49" t="s">
        <v>5490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064" s="6" t="str" cm="1">
        <f t="array" ref="I1064">_xlfn.TEXTJOIN(", ",TRUE,_xlfn.UNIQUE(_xlfn._xlws.FILTER(ARQUIVOS_RECEBIDOS!$F$2:$F$4998,ARQUIVOS_RECEBIDOS!$E$2:$E$4998=LD_01[[#This Row],[DOCUMENTO]])))</f>
        <v>R01, R02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5" spans="1:12" ht="28.8" x14ac:dyDescent="0.3">
      <c r="A1065" s="6" t="s">
        <v>3824</v>
      </c>
      <c r="B1065" s="6" t="str">
        <f>VLOOKUP(LD_01[[#This Row],[DOCUMENTO]],_xlfn.SORTBY(ARQUIVOS_RECEBIDOS!$E$2:$F$4998,ARQUIVOS_RECEBIDOS!$F$2:$F$4998,-1),2,)</f>
        <v>R01</v>
      </c>
      <c r="C1065" s="6" t="s">
        <v>4324</v>
      </c>
      <c r="D1065" s="8" t="s">
        <v>4830</v>
      </c>
      <c r="E1065" s="8" t="s">
        <v>4336</v>
      </c>
      <c r="F1065" s="6" t="s">
        <v>4155</v>
      </c>
      <c r="G1065" s="49" t="s">
        <v>5490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065" s="6" t="str" cm="1">
        <f t="array" ref="I1065">_xlfn.TEXTJOIN(", ",TRUE,_xlfn.UNIQUE(_xlfn._xlws.FILTER(ARQUIVOS_RECEBIDOS!$F$2:$F$4998,ARQUIVOS_RECEBIDOS!$E$2:$E$4998=LD_01[[#This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6" spans="1:12" ht="28.8" x14ac:dyDescent="0.3">
      <c r="A1066" s="6" t="s">
        <v>3825</v>
      </c>
      <c r="B1066" s="6" t="str">
        <f>VLOOKUP(LD_01[[#This Row],[DOCUMENTO]],_xlfn.SORTBY(ARQUIVOS_RECEBIDOS!$E$2:$F$4998,ARQUIVOS_RECEBIDOS!$F$2:$F$4998,-1),2,)</f>
        <v>R01</v>
      </c>
      <c r="C1066" s="6" t="s">
        <v>4324</v>
      </c>
      <c r="D1066" s="8" t="s">
        <v>4831</v>
      </c>
      <c r="E1066" s="8" t="s">
        <v>4336</v>
      </c>
      <c r="F1066" s="6" t="s">
        <v>4155</v>
      </c>
      <c r="G1066" s="49" t="s">
        <v>5490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066" s="6" t="str" cm="1">
        <f t="array" ref="I1066">_xlfn.TEXTJOIN(", ",TRUE,_xlfn.UNIQUE(_xlfn._xlws.FILTER(ARQUIVOS_RECEBIDOS!$F$2:$F$4998,ARQUIVOS_RECEBIDOS!$E$2:$E$4998=LD_01[[#This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01\MSV-163MS-638-NORTE\19.GG</v>
      </c>
      <c r="L10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ATERPA\0.TABLET\A373_Projetos_Ano01\MSV-163MS-638-NORTE\19.GG</v>
      </c>
    </row>
    <row r="1067" spans="1:12" ht="28.8" x14ac:dyDescent="0.3">
      <c r="A1067" s="6" t="s">
        <v>3885</v>
      </c>
      <c r="B1067" s="6" t="str">
        <f>VLOOKUP(LD_01[[#This Row],[DOCUMENTO]],_xlfn.SORTBY(ARQUIVOS_RECEBIDOS!$E$2:$F$4998,ARQUIVOS_RECEBIDOS!$F$2:$F$4998,-1),2,)</f>
        <v>R01</v>
      </c>
      <c r="C1067" s="6" t="s">
        <v>4324</v>
      </c>
      <c r="D1067" s="8" t="s">
        <v>4832</v>
      </c>
      <c r="E1067" s="8" t="s">
        <v>4345</v>
      </c>
      <c r="F1067" s="6" t="s">
        <v>4165</v>
      </c>
      <c r="G1067" s="49" t="s">
        <v>5490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67" s="6" t="str" cm="1">
        <f t="array" ref="I1067">_xlfn.TEXTJOIN(", ",TRUE,_xlfn.UNIQUE(_xlfn._xlws.FILTER(ARQUIVOS_RECEBIDOS!$F$2:$F$4998,ARQUIVOS_RECEBIDOS!$E$2:$E$4998=LD_01[[#This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68" spans="1:12" ht="28.8" x14ac:dyDescent="0.3">
      <c r="A1068" s="6" t="s">
        <v>3886</v>
      </c>
      <c r="B1068" s="6" t="str">
        <f>VLOOKUP(LD_01[[#This Row],[DOCUMENTO]],_xlfn.SORTBY(ARQUIVOS_RECEBIDOS!$E$2:$F$4998,ARQUIVOS_RECEBIDOS!$F$2:$F$4998,-1),2,)</f>
        <v>R01</v>
      </c>
      <c r="C1068" s="6" t="s">
        <v>4324</v>
      </c>
      <c r="D1068" s="8" t="s">
        <v>4833</v>
      </c>
      <c r="E1068" s="8" t="s">
        <v>4345</v>
      </c>
      <c r="F1068" s="6" t="s">
        <v>4165</v>
      </c>
      <c r="G1068" s="49" t="s">
        <v>5490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68" s="6" t="str" cm="1">
        <f t="array" ref="I1068">_xlfn.TEXTJOIN(", ",TRUE,_xlfn.UNIQUE(_xlfn._xlws.FILTER(ARQUIVOS_RECEBIDOS!$F$2:$F$4998,ARQUIVOS_RECEBIDOS!$E$2:$E$4998=LD_01[[#This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69" spans="1:12" ht="28.8" x14ac:dyDescent="0.3">
      <c r="A1069" s="6" t="s">
        <v>3887</v>
      </c>
      <c r="B1069" s="6" t="str">
        <f>VLOOKUP(LD_01[[#This Row],[DOCUMENTO]],_xlfn.SORTBY(ARQUIVOS_RECEBIDOS!$E$2:$F$4998,ARQUIVOS_RECEBIDOS!$F$2:$F$4998,-1),2,)</f>
        <v>R01</v>
      </c>
      <c r="C1069" s="6" t="s">
        <v>4324</v>
      </c>
      <c r="D1069" s="8" t="s">
        <v>4834</v>
      </c>
      <c r="E1069" s="8" t="s">
        <v>4345</v>
      </c>
      <c r="F1069" s="6" t="s">
        <v>4165</v>
      </c>
      <c r="G1069" s="49" t="s">
        <v>5490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69" s="6" t="str" cm="1">
        <f t="array" ref="I1069">_xlfn.TEXTJOIN(", ",TRUE,_xlfn.UNIQUE(_xlfn._xlws.FILTER(ARQUIVOS_RECEBIDOS!$F$2:$F$4998,ARQUIVOS_RECEBIDOS!$E$2:$E$4998=LD_01[[#This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0" spans="1:12" ht="28.8" x14ac:dyDescent="0.3">
      <c r="A1070" s="6" t="s">
        <v>3888</v>
      </c>
      <c r="B1070" s="6" t="str">
        <f>VLOOKUP(LD_01[[#This Row],[DOCUMENTO]],_xlfn.SORTBY(ARQUIVOS_RECEBIDOS!$E$2:$F$4998,ARQUIVOS_RECEBIDOS!$F$2:$F$4998,-1),2,)</f>
        <v>R01</v>
      </c>
      <c r="C1070" s="6" t="s">
        <v>4324</v>
      </c>
      <c r="D1070" s="8" t="s">
        <v>4835</v>
      </c>
      <c r="E1070" s="8" t="s">
        <v>4345</v>
      </c>
      <c r="F1070" s="6" t="s">
        <v>4165</v>
      </c>
      <c r="G1070" s="49" t="s">
        <v>5490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0" s="6" t="str" cm="1">
        <f t="array" ref="I1070">_xlfn.TEXTJOIN(", ",TRUE,_xlfn.UNIQUE(_xlfn._xlws.FILTER(ARQUIVOS_RECEBIDOS!$F$2:$F$4998,ARQUIVOS_RECEBIDOS!$E$2:$E$4998=LD_01[[#This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1" spans="1:12" ht="28.8" x14ac:dyDescent="0.3">
      <c r="A1071" s="6" t="s">
        <v>3889</v>
      </c>
      <c r="B1071" s="6" t="str">
        <f>VLOOKUP(LD_01[[#This Row],[DOCUMENTO]],_xlfn.SORTBY(ARQUIVOS_RECEBIDOS!$E$2:$F$4998,ARQUIVOS_RECEBIDOS!$F$2:$F$4998,-1),2,)</f>
        <v>R01</v>
      </c>
      <c r="C1071" s="6" t="s">
        <v>4324</v>
      </c>
      <c r="D1071" s="8" t="s">
        <v>4836</v>
      </c>
      <c r="E1071" s="8" t="s">
        <v>4345</v>
      </c>
      <c r="F1071" s="6" t="s">
        <v>4165</v>
      </c>
      <c r="G1071" s="49" t="s">
        <v>5490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71" s="6" t="str" cm="1">
        <f t="array" ref="I1071">_xlfn.TEXTJOIN(", ",TRUE,_xlfn.UNIQUE(_xlfn._xlws.FILTER(ARQUIVOS_RECEBIDOS!$F$2:$F$4998,ARQUIVOS_RECEBIDOS!$E$2:$E$4998=LD_01[[#This Row],[DOCUMENTO]])))</f>
        <v>R00, R01</v>
      </c>
      <c r="J1071" s="13" cm="1">
        <f t="array" ref="J1071">_xlfn.UNIQUE(_xlfn._xlws.FILTER(ARQUIVOS[DATA RECEBIMENTO],(ARQUIVOS[DOCUMENTO]=LD_01[[#This Row],[DOCUMENTO]])*(ARQUIVOS[REVISÃO]=LD_01[[#This Row],[REVISÃO]])))</f>
        <v>45931</v>
      </c>
      <c r="K10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2" spans="1:12" ht="28.8" x14ac:dyDescent="0.3">
      <c r="A1072" s="6" t="s">
        <v>3890</v>
      </c>
      <c r="B1072" s="6" t="str">
        <f>VLOOKUP(LD_01[[#This Row],[DOCUMENTO]],_xlfn.SORTBY(ARQUIVOS_RECEBIDOS!$E$2:$F$4998,ARQUIVOS_RECEBIDOS!$F$2:$F$4998,-1),2,)</f>
        <v>R01</v>
      </c>
      <c r="C1072" s="6" t="s">
        <v>4324</v>
      </c>
      <c r="D1072" s="8" t="s">
        <v>4837</v>
      </c>
      <c r="E1072" s="8" t="s">
        <v>4345</v>
      </c>
      <c r="F1072" s="6" t="s">
        <v>4165</v>
      </c>
      <c r="G1072" s="49" t="s">
        <v>5490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72" s="6" t="str" cm="1">
        <f t="array" ref="I1072">_xlfn.TEXTJOIN(", ",TRUE,_xlfn.UNIQUE(_xlfn._xlws.FILTER(ARQUIVOS_RECEBIDOS!$F$2:$F$4998,ARQUIVOS_RECEBIDOS!$E$2:$E$4998=LD_01[[#This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3" spans="1:12" ht="28.8" x14ac:dyDescent="0.3">
      <c r="A1073" s="6" t="s">
        <v>3891</v>
      </c>
      <c r="B1073" s="6" t="str">
        <f>VLOOKUP(LD_01[[#This Row],[DOCUMENTO]],_xlfn.SORTBY(ARQUIVOS_RECEBIDOS!$E$2:$F$4998,ARQUIVOS_RECEBIDOS!$F$2:$F$4998,-1),2,)</f>
        <v>R01</v>
      </c>
      <c r="C1073" s="6" t="s">
        <v>4324</v>
      </c>
      <c r="D1073" s="8" t="s">
        <v>4838</v>
      </c>
      <c r="E1073" s="8" t="s">
        <v>4345</v>
      </c>
      <c r="F1073" s="6" t="s">
        <v>4165</v>
      </c>
      <c r="G1073" s="49" t="s">
        <v>5490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73" s="6" t="str" cm="1">
        <f t="array" ref="I1073">_xlfn.TEXTJOIN(", ",TRUE,_xlfn.UNIQUE(_xlfn._xlws.FILTER(ARQUIVOS_RECEBIDOS!$F$2:$F$4998,ARQUIVOS_RECEBIDOS!$E$2:$E$4998=LD_01[[#This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4" spans="1:12" ht="28.8" x14ac:dyDescent="0.3">
      <c r="A1074" s="6" t="s">
        <v>3892</v>
      </c>
      <c r="B1074" s="6" t="str">
        <f>VLOOKUP(LD_01[[#This Row],[DOCUMENTO]],_xlfn.SORTBY(ARQUIVOS_RECEBIDOS!$E$2:$F$4998,ARQUIVOS_RECEBIDOS!$F$2:$F$4998,-1),2,)</f>
        <v>R01</v>
      </c>
      <c r="C1074" s="6" t="s">
        <v>4324</v>
      </c>
      <c r="D1074" s="8" t="s">
        <v>4839</v>
      </c>
      <c r="E1074" s="8" t="s">
        <v>4345</v>
      </c>
      <c r="F1074" s="6" t="s">
        <v>4165</v>
      </c>
      <c r="G1074" s="49" t="s">
        <v>5490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74" s="6" t="str" cm="1">
        <f t="array" ref="I1074">_xlfn.TEXTJOIN(", ",TRUE,_xlfn.UNIQUE(_xlfn._xlws.FILTER(ARQUIVOS_RECEBIDOS!$F$2:$F$4998,ARQUIVOS_RECEBIDOS!$E$2:$E$4998=LD_01[[#This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5" spans="1:12" ht="28.8" x14ac:dyDescent="0.3">
      <c r="A1075" s="6" t="s">
        <v>3893</v>
      </c>
      <c r="B1075" s="6" t="str">
        <f>VLOOKUP(LD_01[[#This Row],[DOCUMENTO]],_xlfn.SORTBY(ARQUIVOS_RECEBIDOS!$E$2:$F$4998,ARQUIVOS_RECEBIDOS!$F$2:$F$4998,-1),2,)</f>
        <v>R01</v>
      </c>
      <c r="C1075" s="6" t="s">
        <v>4324</v>
      </c>
      <c r="D1075" s="8" t="s">
        <v>4840</v>
      </c>
      <c r="E1075" s="8" t="s">
        <v>4345</v>
      </c>
      <c r="F1075" s="6" t="s">
        <v>4165</v>
      </c>
      <c r="G1075" s="49" t="s">
        <v>5490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75" s="6" t="str" cm="1">
        <f t="array" ref="I1075">_xlfn.TEXTJOIN(", ",TRUE,_xlfn.UNIQUE(_xlfn._xlws.FILTER(ARQUIVOS_RECEBIDOS!$F$2:$F$4998,ARQUIVOS_RECEBIDOS!$E$2:$E$4998=LD_01[[#This Row],[DOCUMENTO]])))</f>
        <v>R00, R01</v>
      </c>
      <c r="J1075" s="13" cm="1">
        <f t="array" ref="J1075">_xlfn.UNIQUE(_xlfn._xlws.FILTER(ARQUIVOS[DATA RECEBIMENTO],(ARQUIVOS[DOCUMENTO]=LD_01[[#This Row],[DOCUMENTO]])*(ARQUIVOS[REVISÃO]=LD_01[[#This Row],[REVISÃO]])))</f>
        <v>45931</v>
      </c>
      <c r="K10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6" spans="1:12" ht="28.8" x14ac:dyDescent="0.3">
      <c r="A1076" s="6" t="s">
        <v>3894</v>
      </c>
      <c r="B1076" s="6" t="str">
        <f>VLOOKUP(LD_01[[#This Row],[DOCUMENTO]],_xlfn.SORTBY(ARQUIVOS_RECEBIDOS!$E$2:$F$4998,ARQUIVOS_RECEBIDOS!$F$2:$F$4998,-1),2,)</f>
        <v>R01</v>
      </c>
      <c r="C1076" s="6" t="s">
        <v>4324</v>
      </c>
      <c r="D1076" s="8" t="s">
        <v>4841</v>
      </c>
      <c r="E1076" s="8" t="s">
        <v>4345</v>
      </c>
      <c r="F1076" s="6" t="s">
        <v>4165</v>
      </c>
      <c r="G1076" s="49" t="s">
        <v>5490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76" s="6" t="str" cm="1">
        <f t="array" ref="I1076">_xlfn.TEXTJOIN(", ",TRUE,_xlfn.UNIQUE(_xlfn._xlws.FILTER(ARQUIVOS_RECEBIDOS!$F$2:$F$4998,ARQUIVOS_RECEBIDOS!$E$2:$E$4998=LD_01[[#This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7" spans="1:12" ht="28.8" x14ac:dyDescent="0.3">
      <c r="A1077" s="6" t="s">
        <v>3895</v>
      </c>
      <c r="B1077" s="6" t="str">
        <f>VLOOKUP(LD_01[[#This Row],[DOCUMENTO]],_xlfn.SORTBY(ARQUIVOS_RECEBIDOS!$E$2:$F$4998,ARQUIVOS_RECEBIDOS!$F$2:$F$4998,-1),2,)</f>
        <v>R01</v>
      </c>
      <c r="C1077" s="6" t="s">
        <v>4324</v>
      </c>
      <c r="D1077" s="8" t="s">
        <v>4842</v>
      </c>
      <c r="E1077" s="8" t="s">
        <v>4345</v>
      </c>
      <c r="F1077" s="6" t="s">
        <v>4165</v>
      </c>
      <c r="G1077" s="49" t="s">
        <v>5490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77" s="6" t="str" cm="1">
        <f t="array" ref="I1077">_xlfn.TEXTJOIN(", ",TRUE,_xlfn.UNIQUE(_xlfn._xlws.FILTER(ARQUIVOS_RECEBIDOS!$F$2:$F$4998,ARQUIVOS_RECEBIDOS!$E$2:$E$4998=LD_01[[#This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8" spans="1:12" ht="28.8" x14ac:dyDescent="0.3">
      <c r="A1078" s="6" t="s">
        <v>3896</v>
      </c>
      <c r="B1078" s="6" t="str">
        <f>VLOOKUP(LD_01[[#This Row],[DOCUMENTO]],_xlfn.SORTBY(ARQUIVOS_RECEBIDOS!$E$2:$F$4998,ARQUIVOS_RECEBIDOS!$F$2:$F$4998,-1),2,)</f>
        <v>R01</v>
      </c>
      <c r="C1078" s="6" t="s">
        <v>4324</v>
      </c>
      <c r="D1078" s="8" t="s">
        <v>4843</v>
      </c>
      <c r="E1078" s="8" t="s">
        <v>4345</v>
      </c>
      <c r="F1078" s="6" t="s">
        <v>4165</v>
      </c>
      <c r="G1078" s="49" t="s">
        <v>5490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78" s="6" t="str" cm="1">
        <f t="array" ref="I1078">_xlfn.TEXTJOIN(", ",TRUE,_xlfn.UNIQUE(_xlfn._xlws.FILTER(ARQUIVOS_RECEBIDOS!$F$2:$F$4998,ARQUIVOS_RECEBIDOS!$E$2:$E$4998=LD_01[[#This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79" spans="1:12" ht="28.8" x14ac:dyDescent="0.3">
      <c r="A1079" s="6" t="s">
        <v>3897</v>
      </c>
      <c r="B1079" s="6" t="str">
        <f>VLOOKUP(LD_01[[#This Row],[DOCUMENTO]],_xlfn.SORTBY(ARQUIVOS_RECEBIDOS!$E$2:$F$4998,ARQUIVOS_RECEBIDOS!$F$2:$F$4998,-1),2,)</f>
        <v>R01</v>
      </c>
      <c r="C1079" s="6" t="s">
        <v>4324</v>
      </c>
      <c r="D1079" s="8" t="s">
        <v>4844</v>
      </c>
      <c r="E1079" s="8" t="s">
        <v>4345</v>
      </c>
      <c r="F1079" s="6" t="s">
        <v>4165</v>
      </c>
      <c r="G1079" s="49" t="s">
        <v>5490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79" s="6" t="str" cm="1">
        <f t="array" ref="I1079">_xlfn.TEXTJOIN(", ",TRUE,_xlfn.UNIQUE(_xlfn._xlws.FILTER(ARQUIVOS_RECEBIDOS!$F$2:$F$4998,ARQUIVOS_RECEBIDOS!$E$2:$E$4998=LD_01[[#This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0" spans="1:12" ht="28.8" x14ac:dyDescent="0.3">
      <c r="A1080" s="6" t="s">
        <v>4783</v>
      </c>
      <c r="B1080" s="6" t="str">
        <f>VLOOKUP(LD_01[[#This Row],[DOCUMENTO]],_xlfn.SORTBY(ARQUIVOS_RECEBIDOS!$E$2:$F$4998,ARQUIVOS_RECEBIDOS!$F$2:$F$4998,-1),2,)</f>
        <v>R00</v>
      </c>
      <c r="C1080" s="6" t="s">
        <v>4324</v>
      </c>
      <c r="D1080" s="8" t="s">
        <v>4845</v>
      </c>
      <c r="E1080" s="8" t="str">
        <f>UPPER(_xlfn.XLOOKUP(LD_01[[#This Row],[SIGLA]],'CLASSES DE PROJETOS'!$C$3:$C$37,'CLASSES DE PROJETOS'!$D$3:$D$37))</f>
        <v>INSTALAÇÃO HIDRÁULICA</v>
      </c>
      <c r="F1080" s="6" t="s">
        <v>4165</v>
      </c>
      <c r="G1080" s="49" t="s">
        <v>5490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0" s="6" t="str" cm="1">
        <f t="array" ref="I1080">_xlfn.TEXTJOIN(", ",TRUE,_xlfn.UNIQUE(_xlfn._xlws.FILTER(ARQUIVOS_RECEBIDOS!$F$2:$F$4998,ARQUIVOS_RECEBIDOS!$E$2:$E$4998=LD_01[[#This Row],[DOCUMENTO]])))</f>
        <v>R00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1" spans="1:12" ht="28.8" x14ac:dyDescent="0.3">
      <c r="A1081" s="6" t="s">
        <v>4784</v>
      </c>
      <c r="B1081" s="6" t="str">
        <f>VLOOKUP(LD_01[[#This Row],[DOCUMENTO]],_xlfn.SORTBY(ARQUIVOS_RECEBIDOS!$E$2:$F$4998,ARQUIVOS_RECEBIDOS!$F$2:$F$4998,-1),2,)</f>
        <v>R00</v>
      </c>
      <c r="C1081" s="6" t="s">
        <v>4324</v>
      </c>
      <c r="D1081" s="8" t="s">
        <v>4846</v>
      </c>
      <c r="E1081" s="8" t="str">
        <f>UPPER(_xlfn.XLOOKUP(LD_01[[#This Row],[SIGLA]],'CLASSES DE PROJETOS'!$C$3:$C$37,'CLASSES DE PROJETOS'!$D$3:$D$37))</f>
        <v>INSTALAÇÃO HIDRÁULICA</v>
      </c>
      <c r="F1081" s="6" t="s">
        <v>4165</v>
      </c>
      <c r="G1081" s="49" t="s">
        <v>5490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81" s="6" t="str" cm="1">
        <f t="array" ref="I1081">_xlfn.TEXTJOIN(", ",TRUE,_xlfn.UNIQUE(_xlfn._xlws.FILTER(ARQUIVOS_RECEBIDOS!$F$2:$F$4998,ARQUIVOS_RECEBIDOS!$E$2:$E$4998=LD_01[[#This Row],[DOCUMENTO]])))</f>
        <v>R00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2" spans="1:12" ht="28.8" x14ac:dyDescent="0.3">
      <c r="A1082" s="6" t="s">
        <v>3898</v>
      </c>
      <c r="B1082" s="6" t="str">
        <f>VLOOKUP(LD_01[[#This Row],[DOCUMENTO]],_xlfn.SORTBY(ARQUIVOS_RECEBIDOS!$E$2:$F$4998,ARQUIVOS_RECEBIDOS!$F$2:$F$4998,-1),2,)</f>
        <v>R01</v>
      </c>
      <c r="C1082" s="6" t="s">
        <v>4324</v>
      </c>
      <c r="D1082" s="8" t="s">
        <v>4847</v>
      </c>
      <c r="E1082" s="8" t="s">
        <v>4345</v>
      </c>
      <c r="F1082" s="6" t="s">
        <v>4165</v>
      </c>
      <c r="G1082" s="49" t="s">
        <v>5490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MSV-163MS-638+600-EDI-EXE-DE-P3-101-R01.pdf</v>
      </c>
      <c r="I1082" s="6" t="str" cm="1">
        <f t="array" ref="I1082">_xlfn.TEXTJOIN(", ",TRUE,_xlfn.UNIQUE(_xlfn._xlws.FILTER(ARQUIVOS_RECEBIDOS!$F$2:$F$4998,ARQUIVOS_RECEBIDOS!$E$2:$E$4998=LD_01[[#This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3" spans="1:12" ht="28.8" x14ac:dyDescent="0.3">
      <c r="A1083" s="6" t="s">
        <v>4785</v>
      </c>
      <c r="B1083" s="6" t="str">
        <f>VLOOKUP(LD_01[[#This Row],[DOCUMENTO]],_xlfn.SORTBY(ARQUIVOS_RECEBIDOS!$E$2:$F$4998,ARQUIVOS_RECEBIDOS!$F$2:$F$4998,-1),2,)</f>
        <v>R00</v>
      </c>
      <c r="C1083" s="6" t="s">
        <v>4324</v>
      </c>
      <c r="D1083" s="8" t="s">
        <v>4848</v>
      </c>
      <c r="E1083" s="8" t="str">
        <f>UPPER(_xlfn.XLOOKUP(LD_01[[#This Row],[SIGLA]],'CLASSES DE PROJETOS'!$C$3:$C$37,'CLASSES DE PROJETOS'!$D$3:$D$37))</f>
        <v>INSTALAÇÃO HIDRÁULICA</v>
      </c>
      <c r="F1083" s="6" t="s">
        <v>4165</v>
      </c>
      <c r="G1083" s="49" t="s">
        <v>5490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MSV-163MS-638+600-EDI-EXE-DE-P3-102-R00.pdf</v>
      </c>
      <c r="I1083" s="6" t="str" cm="1">
        <f t="array" ref="I1083">_xlfn.TEXTJOIN(", ",TRUE,_xlfn.UNIQUE(_xlfn._xlws.FILTER(ARQUIVOS_RECEBIDOS!$F$2:$F$4998,ARQUIVOS_RECEBIDOS!$E$2:$E$4998=LD_01[[#This Row],[DOCUMENTO]])))</f>
        <v>R00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4" spans="1:12" ht="28.8" x14ac:dyDescent="0.3">
      <c r="A1084" s="6" t="s">
        <v>4786</v>
      </c>
      <c r="B1084" s="6" t="str">
        <f>VLOOKUP(LD_01[[#This Row],[DOCUMENTO]],_xlfn.SORTBY(ARQUIVOS_RECEBIDOS!$E$2:$F$4998,ARQUIVOS_RECEBIDOS!$F$2:$F$4998,-1),2,)</f>
        <v>R00</v>
      </c>
      <c r="C1084" s="6" t="s">
        <v>4324</v>
      </c>
      <c r="D1084" s="8" t="s">
        <v>4849</v>
      </c>
      <c r="E1084" s="8" t="str">
        <f>UPPER(_xlfn.XLOOKUP(LD_01[[#This Row],[SIGLA]],'CLASSES DE PROJETOS'!$C$3:$C$37,'CLASSES DE PROJETOS'!$D$3:$D$37))</f>
        <v>INSTALAÇÃO HIDRÁULICA</v>
      </c>
      <c r="F1084" s="6" t="s">
        <v>4165</v>
      </c>
      <c r="G1084" s="49" t="s">
        <v>5490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MSV-163MS-638+600-EDI-EXE-DE-P3-103-R00.pdf</v>
      </c>
      <c r="I1084" s="6" t="str" cm="1">
        <f t="array" ref="I1084">_xlfn.TEXTJOIN(", ",TRUE,_xlfn.UNIQUE(_xlfn._xlws.FILTER(ARQUIVOS_RECEBIDOS!$F$2:$F$4998,ARQUIVOS_RECEBIDOS!$E$2:$E$4998=LD_01[[#This Row],[DOCUMENTO]])))</f>
        <v>R00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5" spans="1:12" ht="28.8" x14ac:dyDescent="0.3">
      <c r="A1085" s="6" t="s">
        <v>3899</v>
      </c>
      <c r="B1085" s="6" t="str">
        <f>VLOOKUP(LD_01[[#This Row],[DOCUMENTO]],_xlfn.SORTBY(ARQUIVOS_RECEBIDOS!$E$2:$F$4998,ARQUIVOS_RECEBIDOS!$F$2:$F$4998,-1),2,)</f>
        <v>R01</v>
      </c>
      <c r="C1085" s="6" t="s">
        <v>4324</v>
      </c>
      <c r="D1085" s="8" t="s">
        <v>4850</v>
      </c>
      <c r="E1085" s="8" t="s">
        <v>4345</v>
      </c>
      <c r="F1085" s="6" t="s">
        <v>4165</v>
      </c>
      <c r="G1085" s="49" t="s">
        <v>5490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85" s="6" t="str" cm="1">
        <f t="array" ref="I1085">_xlfn.TEXTJOIN(", ",TRUE,_xlfn.UNIQUE(_xlfn._xlws.FILTER(ARQUIVOS_RECEBIDOS!$F$2:$F$4998,ARQUIVOS_RECEBIDOS!$E$2:$E$4998=LD_01[[#This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6" spans="1:12" ht="28.8" x14ac:dyDescent="0.3">
      <c r="A1086" s="6" t="s">
        <v>3900</v>
      </c>
      <c r="B1086" s="6" t="str">
        <f>VLOOKUP(LD_01[[#This Row],[DOCUMENTO]],_xlfn.SORTBY(ARQUIVOS_RECEBIDOS!$E$2:$F$4998,ARQUIVOS_RECEBIDOS!$F$2:$F$4998,-1),2,)</f>
        <v>R01</v>
      </c>
      <c r="C1086" s="6" t="s">
        <v>4324</v>
      </c>
      <c r="D1086" s="8" t="s">
        <v>4851</v>
      </c>
      <c r="E1086" s="8" t="s">
        <v>4345</v>
      </c>
      <c r="F1086" s="6" t="s">
        <v>4165</v>
      </c>
      <c r="G1086" s="49" t="s">
        <v>5490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86" s="6" t="str" cm="1">
        <f t="array" ref="I1086">_xlfn.TEXTJOIN(", ",TRUE,_xlfn.UNIQUE(_xlfn._xlws.FILTER(ARQUIVOS_RECEBIDOS!$F$2:$F$4998,ARQUIVOS_RECEBIDOS!$E$2:$E$4998=LD_01[[#This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7" spans="1:12" ht="28.8" x14ac:dyDescent="0.3">
      <c r="A1087" s="6" t="s">
        <v>3901</v>
      </c>
      <c r="B1087" s="6" t="str">
        <f>VLOOKUP(LD_01[[#This Row],[DOCUMENTO]],_xlfn.SORTBY(ARQUIVOS_RECEBIDOS!$E$2:$F$4998,ARQUIVOS_RECEBIDOS!$F$2:$F$4998,-1),2,)</f>
        <v>R01</v>
      </c>
      <c r="C1087" s="6" t="s">
        <v>4324</v>
      </c>
      <c r="D1087" s="8" t="s">
        <v>4852</v>
      </c>
      <c r="E1087" s="8" t="s">
        <v>4345</v>
      </c>
      <c r="F1087" s="6" t="s">
        <v>4165</v>
      </c>
      <c r="G1087" s="49" t="s">
        <v>5490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87" s="6" t="str" cm="1">
        <f t="array" ref="I1087">_xlfn.TEXTJOIN(", ",TRUE,_xlfn.UNIQUE(_xlfn._xlws.FILTER(ARQUIVOS_RECEBIDOS!$F$2:$F$4998,ARQUIVOS_RECEBIDOS!$E$2:$E$4998=LD_01[[#This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8" spans="1:12" ht="28.8" x14ac:dyDescent="0.3">
      <c r="A1088" s="6" t="s">
        <v>3902</v>
      </c>
      <c r="B1088" s="6" t="str">
        <f>VLOOKUP(LD_01[[#This Row],[DOCUMENTO]],_xlfn.SORTBY(ARQUIVOS_RECEBIDOS!$E$2:$F$4998,ARQUIVOS_RECEBIDOS!$F$2:$F$4998,-1),2,)</f>
        <v>R01</v>
      </c>
      <c r="C1088" s="6" t="s">
        <v>4324</v>
      </c>
      <c r="D1088" s="8" t="s">
        <v>4853</v>
      </c>
      <c r="E1088" s="8" t="s">
        <v>4345</v>
      </c>
      <c r="F1088" s="6" t="s">
        <v>4165</v>
      </c>
      <c r="G1088" s="49" t="s">
        <v>5490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88" s="6" t="str" cm="1">
        <f t="array" ref="I1088">_xlfn.TEXTJOIN(", ",TRUE,_xlfn.UNIQUE(_xlfn._xlws.FILTER(ARQUIVOS_RECEBIDOS!$F$2:$F$4998,ARQUIVOS_RECEBIDOS!$E$2:$E$4998=LD_01[[#This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89" spans="1:12" ht="28.8" x14ac:dyDescent="0.3">
      <c r="A1089" s="6" t="s">
        <v>3903</v>
      </c>
      <c r="B1089" s="6" t="str">
        <f>VLOOKUP(LD_01[[#This Row],[DOCUMENTO]],_xlfn.SORTBY(ARQUIVOS_RECEBIDOS!$E$2:$F$4998,ARQUIVOS_RECEBIDOS!$F$2:$F$4998,-1),2,)</f>
        <v>R01</v>
      </c>
      <c r="C1089" s="6" t="s">
        <v>4324</v>
      </c>
      <c r="D1089" s="8" t="s">
        <v>4854</v>
      </c>
      <c r="E1089" s="8" t="s">
        <v>4345</v>
      </c>
      <c r="F1089" s="6" t="s">
        <v>4165</v>
      </c>
      <c r="G1089" s="49" t="s">
        <v>5490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089" s="6" t="str" cm="1">
        <f t="array" ref="I1089">_xlfn.TEXTJOIN(", ",TRUE,_xlfn.UNIQUE(_xlfn._xlws.FILTER(ARQUIVOS_RECEBIDOS!$F$2:$F$4998,ARQUIVOS_RECEBIDOS!$E$2:$E$4998=LD_01[[#This Row],[DOCUMENTO]])))</f>
        <v>R00, R01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0" spans="1:12" ht="28.8" x14ac:dyDescent="0.3">
      <c r="A1090" s="6" t="s">
        <v>3904</v>
      </c>
      <c r="B1090" s="6" t="str">
        <f>VLOOKUP(LD_01[[#This Row],[DOCUMENTO]],_xlfn.SORTBY(ARQUIVOS_RECEBIDOS!$E$2:$F$4998,ARQUIVOS_RECEBIDOS!$F$2:$F$4998,-1),2,)</f>
        <v>R01</v>
      </c>
      <c r="C1090" s="6" t="s">
        <v>4324</v>
      </c>
      <c r="D1090" s="8" t="s">
        <v>4855</v>
      </c>
      <c r="E1090" s="8" t="s">
        <v>4345</v>
      </c>
      <c r="F1090" s="6" t="s">
        <v>4165</v>
      </c>
      <c r="G1090" s="49" t="s">
        <v>5490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090" s="6" t="str" cm="1">
        <f t="array" ref="I1090">_xlfn.TEXTJOIN(", ",TRUE,_xlfn.UNIQUE(_xlfn._xlws.FILTER(ARQUIVOS_RECEBIDOS!$F$2:$F$4998,ARQUIVOS_RECEBIDOS!$E$2:$E$4998=LD_01[[#This Row],[DOCUMENTO]])))</f>
        <v>R00, R01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1" spans="1:12" ht="28.8" x14ac:dyDescent="0.3">
      <c r="A1091" s="6" t="s">
        <v>3905</v>
      </c>
      <c r="B1091" s="6" t="str">
        <f>VLOOKUP(LD_01[[#This Row],[DOCUMENTO]],_xlfn.SORTBY(ARQUIVOS_RECEBIDOS!$E$2:$F$4998,ARQUIVOS_RECEBIDOS!$F$2:$F$4998,-1),2,)</f>
        <v>R01</v>
      </c>
      <c r="C1091" s="6" t="s">
        <v>4324</v>
      </c>
      <c r="D1091" s="8" t="s">
        <v>4856</v>
      </c>
      <c r="E1091" s="8" t="s">
        <v>4345</v>
      </c>
      <c r="F1091" s="6" t="s">
        <v>4165</v>
      </c>
      <c r="G1091" s="49" t="s">
        <v>5490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091" s="6" t="str" cm="1">
        <f t="array" ref="I1091">_xlfn.TEXTJOIN(", ",TRUE,_xlfn.UNIQUE(_xlfn._xlws.FILTER(ARQUIVOS_RECEBIDOS!$F$2:$F$4998,ARQUIVOS_RECEBIDOS!$E$2:$E$4998=LD_01[[#This Row],[DOCUMENTO]])))</f>
        <v>R00, R01</v>
      </c>
      <c r="J1091" s="13" cm="1">
        <f t="array" ref="J1091">_xlfn.UNIQUE(_xlfn._xlws.FILTER(ARQUIVOS[DATA RECEBIMENTO],(ARQUIVOS[DOCUMENTO]=LD_01[[#This Row],[DOCUMENTO]])*(ARQUIVOS[REVISÃO]=LD_01[[#This Row],[REVISÃO]])))</f>
        <v>45931</v>
      </c>
      <c r="K10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2" spans="1:12" ht="28.8" x14ac:dyDescent="0.3">
      <c r="A1092" s="6" t="s">
        <v>3906</v>
      </c>
      <c r="B1092" s="6" t="str">
        <f>VLOOKUP(LD_01[[#This Row],[DOCUMENTO]],_xlfn.SORTBY(ARQUIVOS_RECEBIDOS!$E$2:$F$4998,ARQUIVOS_RECEBIDOS!$F$2:$F$4998,-1),2,)</f>
        <v>R01</v>
      </c>
      <c r="C1092" s="6" t="s">
        <v>4324</v>
      </c>
      <c r="D1092" s="8" t="s">
        <v>4857</v>
      </c>
      <c r="E1092" s="8" t="s">
        <v>4345</v>
      </c>
      <c r="F1092" s="6" t="s">
        <v>4165</v>
      </c>
      <c r="G1092" s="49" t="s">
        <v>5490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092" s="6" t="str" cm="1">
        <f t="array" ref="I1092">_xlfn.TEXTJOIN(", ",TRUE,_xlfn.UNIQUE(_xlfn._xlws.FILTER(ARQUIVOS_RECEBIDOS!$F$2:$F$4998,ARQUIVOS_RECEBIDOS!$E$2:$E$4998=LD_01[[#This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45931</v>
      </c>
      <c r="K10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3" spans="1:12" ht="28.8" x14ac:dyDescent="0.3">
      <c r="A1093" s="6" t="s">
        <v>3907</v>
      </c>
      <c r="B1093" s="6" t="str">
        <f>VLOOKUP(LD_01[[#This Row],[DOCUMENTO]],_xlfn.SORTBY(ARQUIVOS_RECEBIDOS!$E$2:$F$4998,ARQUIVOS_RECEBIDOS!$F$2:$F$4998,-1),2,)</f>
        <v>R01</v>
      </c>
      <c r="C1093" s="6" t="s">
        <v>4324</v>
      </c>
      <c r="D1093" s="8" t="s">
        <v>4858</v>
      </c>
      <c r="E1093" s="8" t="s">
        <v>4345</v>
      </c>
      <c r="F1093" s="6" t="s">
        <v>4165</v>
      </c>
      <c r="G1093" s="49" t="s">
        <v>5490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093" s="6" t="str" cm="1">
        <f t="array" ref="I1093">_xlfn.TEXTJOIN(", ",TRUE,_xlfn.UNIQUE(_xlfn._xlws.FILTER(ARQUIVOS_RECEBIDOS!$F$2:$F$4998,ARQUIVOS_RECEBIDOS!$E$2:$E$4998=LD_01[[#This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45931</v>
      </c>
      <c r="K10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4" spans="1:12" ht="28.8" x14ac:dyDescent="0.3">
      <c r="A1094" s="6" t="s">
        <v>3908</v>
      </c>
      <c r="B1094" s="6" t="str">
        <f>VLOOKUP(LD_01[[#This Row],[DOCUMENTO]],_xlfn.SORTBY(ARQUIVOS_RECEBIDOS!$E$2:$F$4998,ARQUIVOS_RECEBIDOS!$F$2:$F$4998,-1),2,)</f>
        <v>R01</v>
      </c>
      <c r="C1094" s="6" t="s">
        <v>4324</v>
      </c>
      <c r="D1094" s="8" t="s">
        <v>4859</v>
      </c>
      <c r="E1094" s="8" t="s">
        <v>4345</v>
      </c>
      <c r="F1094" s="6" t="s">
        <v>4165</v>
      </c>
      <c r="G1094" s="49" t="s">
        <v>5490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094" s="6" t="str" cm="1">
        <f t="array" ref="I1094">_xlfn.TEXTJOIN(", ",TRUE,_xlfn.UNIQUE(_xlfn._xlws.FILTER(ARQUIVOS_RECEBIDOS!$F$2:$F$4998,ARQUIVOS_RECEBIDOS!$E$2:$E$4998=LD_01[[#This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01\MSV-163MS-638-NORTE\21.HI</v>
      </c>
      <c r="L10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ATERPA\0.TABLET\A373_Projetos_Ano01\MSV-163MS-638-NORTE\21.HI</v>
      </c>
    </row>
    <row r="1095" spans="1:12" ht="28.8" x14ac:dyDescent="0.3">
      <c r="A1095" s="6" t="s">
        <v>3826</v>
      </c>
      <c r="B1095" s="6" t="str">
        <f>VLOOKUP(LD_01[[#This Row],[DOCUMENTO]],_xlfn.SORTBY(ARQUIVOS_RECEBIDOS!$E$2:$F$4998,ARQUIVOS_RECEBIDOS!$F$2:$F$4998,-1),2,)</f>
        <v>R02</v>
      </c>
      <c r="C1095" s="6" t="s">
        <v>4324</v>
      </c>
      <c r="D1095" s="8" t="s">
        <v>4091</v>
      </c>
      <c r="E1095" s="8" t="s">
        <v>4337</v>
      </c>
      <c r="F1095" s="6" t="s">
        <v>4156</v>
      </c>
      <c r="G1095" s="49" t="s">
        <v>5490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95" s="6" t="str" cm="1">
        <f t="array" ref="I1095">_xlfn.TEXTJOIN(", ",TRUE,_xlfn.UNIQUE(_xlfn._xlws.FILTER(ARQUIVOS_RECEBIDOS!$F$2:$F$4998,ARQUIVOS_RECEBIDOS!$E$2:$E$4998=LD_01[[#This Row],[DOCUMENTO]])))</f>
        <v>R00, R02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01\MSV-163MS-638-NORTE\23.IN</v>
      </c>
      <c r="L10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ATERPA\0.TABLET\A373_Projetos_Ano01\MSV-163MS-638-NORTE\23.IN</v>
      </c>
    </row>
    <row r="1096" spans="1:12" ht="28.8" x14ac:dyDescent="0.3">
      <c r="A1096" s="6" t="s">
        <v>3827</v>
      </c>
      <c r="B1096" s="6" t="str">
        <f>VLOOKUP(LD_01[[#This Row],[DOCUMENTO]],_xlfn.SORTBY(ARQUIVOS_RECEBIDOS!$E$2:$F$4998,ARQUIVOS_RECEBIDOS!$F$2:$F$4998,-1),2,)</f>
        <v>R02</v>
      </c>
      <c r="C1096" s="6" t="s">
        <v>4324</v>
      </c>
      <c r="D1096" s="8" t="s">
        <v>4091</v>
      </c>
      <c r="E1096" s="8" t="s">
        <v>4337</v>
      </c>
      <c r="F1096" s="6" t="s">
        <v>4156</v>
      </c>
      <c r="G1096" s="49" t="s">
        <v>5490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096" s="6" t="str" cm="1">
        <f t="array" ref="I1096">_xlfn.TEXTJOIN(", ",TRUE,_xlfn.UNIQUE(_xlfn._xlws.FILTER(ARQUIVOS_RECEBIDOS!$F$2:$F$4998,ARQUIVOS_RECEBIDOS!$E$2:$E$4998=LD_01[[#This Row],[DOCUMENTO]])))</f>
        <v>R00, R02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01\MSV-163MS-638-NORTE\23.IN</v>
      </c>
      <c r="L10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ATERPA\0.TABLET\A373_Projetos_Ano01\MSV-163MS-638-NORTE\23.IN</v>
      </c>
    </row>
    <row r="1097" spans="1:12" x14ac:dyDescent="0.3">
      <c r="A1097" s="6" t="s">
        <v>3916</v>
      </c>
      <c r="B1097" s="6" t="str">
        <f>VLOOKUP(LD_01[[#This Row],[DOCUMENTO]],_xlfn.SORTBY(ARQUIVOS_RECEBIDOS!$E$2:$F$4998,ARQUIVOS_RECEBIDOS!$F$2:$F$4998,-1),2,)</f>
        <v>R03</v>
      </c>
      <c r="C1097" s="6" t="s">
        <v>4324</v>
      </c>
      <c r="D1097" s="8" t="s">
        <v>4091</v>
      </c>
      <c r="E1097" s="8" t="s">
        <v>4338</v>
      </c>
      <c r="F1097" s="6" t="s">
        <v>4158</v>
      </c>
      <c r="G1097" s="49" t="s">
        <v>5490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97" s="6" t="str" cm="1">
        <f t="array" ref="I1097">_xlfn.TEXTJOIN(", ",TRUE,_xlfn.UNIQUE(_xlfn._xlws.FILTER(ARQUIVOS_RECEBIDOS!$F$2:$F$4998,ARQUIVOS_RECEBIDOS!$E$2:$E$4998=LD_01[[#This Row],[DOCUMENTO]])))</f>
        <v>R01, R02, R03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0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098" spans="1:12" x14ac:dyDescent="0.3">
      <c r="A1098" s="6" t="s">
        <v>3917</v>
      </c>
      <c r="B1098" s="6" t="str">
        <f>VLOOKUP(LD_01[[#This Row],[DOCUMENTO]],_xlfn.SORTBY(ARQUIVOS_RECEBIDOS!$E$2:$F$4998,ARQUIVOS_RECEBIDOS!$F$2:$F$4998,-1),2,)</f>
        <v>R03</v>
      </c>
      <c r="C1098" s="6" t="s">
        <v>4324</v>
      </c>
      <c r="D1098" s="8" t="s">
        <v>4091</v>
      </c>
      <c r="E1098" s="8" t="s">
        <v>4338</v>
      </c>
      <c r="F1098" s="6" t="s">
        <v>4158</v>
      </c>
      <c r="G1098" s="49" t="s">
        <v>5490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98" s="6" t="str" cm="1">
        <f t="array" ref="I1098">_xlfn.TEXTJOIN(", ",TRUE,_xlfn.UNIQUE(_xlfn._xlws.FILTER(ARQUIVOS_RECEBIDOS!$F$2:$F$4998,ARQUIVOS_RECEBIDOS!$E$2:$E$4998=LD_01[[#This Row],[DOCUMENTO]])))</f>
        <v>R01, 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0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099" spans="1:12" x14ac:dyDescent="0.3">
      <c r="A1099" s="6" t="s">
        <v>3918</v>
      </c>
      <c r="B1099" s="6" t="str">
        <f>VLOOKUP(LD_01[[#This Row],[DOCUMENTO]],_xlfn.SORTBY(ARQUIVOS_RECEBIDOS!$E$2:$F$4998,ARQUIVOS_RECEBIDOS!$F$2:$F$4998,-1),2,)</f>
        <v>R02</v>
      </c>
      <c r="C1099" s="6" t="s">
        <v>4324</v>
      </c>
      <c r="D1099" s="8" t="s">
        <v>5028</v>
      </c>
      <c r="E1099" s="8" t="s">
        <v>4338</v>
      </c>
      <c r="F1099" s="6" t="s">
        <v>4158</v>
      </c>
      <c r="G1099" s="49" t="s">
        <v>5490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99" s="6" t="str" cm="1">
        <f t="array" ref="I1099">_xlfn.TEXTJOIN(", ",TRUE,_xlfn.UNIQUE(_xlfn._xlws.FILTER(ARQUIVOS_RECEBIDOS!$F$2:$F$4998,ARQUIVOS_RECEBIDOS!$E$2:$E$4998=LD_01[[#This Row],[DOCUMENTO]])))</f>
        <v>R01, R02</v>
      </c>
      <c r="J1099" s="13" cm="1">
        <f t="array" ref="J1099">_xlfn.UNIQUE(_xlfn._xlws.FILTER(ARQUIVOS[DATA RECEBIMENTO],(ARQUIVOS[DOCUMENTO]=LD_01[[#This Row],[DOCUMENTO]])*(ARQUIVOS[REVISÃO]=LD_01[[#This Row],[REVISÃO]])))</f>
        <v>45859</v>
      </c>
      <c r="K10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0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100" spans="1:12" ht="28.8" x14ac:dyDescent="0.3">
      <c r="A1100" s="6" t="s">
        <v>3919</v>
      </c>
      <c r="B1100" s="6" t="str">
        <f>VLOOKUP(LD_01[[#This Row],[DOCUMENTO]],_xlfn.SORTBY(ARQUIVOS_RECEBIDOS!$E$2:$F$4998,ARQUIVOS_RECEBIDOS!$F$2:$F$4998,-1),2,)</f>
        <v>R02</v>
      </c>
      <c r="C1100" s="6" t="s">
        <v>4324</v>
      </c>
      <c r="D1100" s="8" t="s">
        <v>5029</v>
      </c>
      <c r="E1100" s="8" t="s">
        <v>4338</v>
      </c>
      <c r="F1100" s="6" t="s">
        <v>4158</v>
      </c>
      <c r="G1100" s="49" t="s">
        <v>5490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100" s="6" t="str" cm="1">
        <f t="array" ref="I1100">_xlfn.TEXTJOIN(", ",TRUE,_xlfn.UNIQUE(_xlfn._xlws.FILTER(ARQUIVOS_RECEBIDOS!$F$2:$F$4998,ARQUIVOS_RECEBIDOS!$E$2:$E$4998=LD_01[[#This Row],[DOCUMENTO]])))</f>
        <v>R01, R02</v>
      </c>
      <c r="J1100" s="13" cm="1">
        <f t="array" ref="J1100">_xlfn.UNIQUE(_xlfn._xlws.FILTER(ARQUIVOS[DATA RECEBIMENTO],(ARQUIVOS[DOCUMENTO]=LD_01[[#This Row],[DOCUMENTO]])*(ARQUIVOS[REVISÃO]=LD_01[[#This Row],[REVISÃO]])))</f>
        <v>45859</v>
      </c>
      <c r="K11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1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101" spans="1:12" ht="28.8" x14ac:dyDescent="0.3">
      <c r="A1101" s="6" t="s">
        <v>4061</v>
      </c>
      <c r="B1101" s="6" t="str">
        <f>VLOOKUP(LD_01[[#This Row],[DOCUMENTO]],_xlfn.SORTBY(ARQUIVOS_RECEBIDOS!$E$2:$F$4998,ARQUIVOS_RECEBIDOS!$F$2:$F$4998,-1),2,)</f>
        <v>R02</v>
      </c>
      <c r="C1101" s="6" t="s">
        <v>4324</v>
      </c>
      <c r="D1101" s="8" t="s">
        <v>5029</v>
      </c>
      <c r="E1101" s="8" t="s">
        <v>4338</v>
      </c>
      <c r="F1101" s="6" t="s">
        <v>4158</v>
      </c>
      <c r="G1101" s="49" t="s">
        <v>5490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101" s="6" t="str" cm="1">
        <f t="array" ref="I1101">_xlfn.TEXTJOIN(", ",TRUE,_xlfn.UNIQUE(_xlfn._xlws.FILTER(ARQUIVOS_RECEBIDOS!$F$2:$F$4998,ARQUIVOS_RECEBIDOS!$E$2:$E$4998=LD_01[[#This Row],[DOCUMENTO]])))</f>
        <v>R02</v>
      </c>
      <c r="J1101" s="13" cm="1">
        <f t="array" ref="J1101">_xlfn.UNIQUE(_xlfn._xlws.FILTER(ARQUIVOS[DATA RECEBIMENTO],(ARQUIVOS[DOCUMENTO]=LD_01[[#This Row],[DOCUMENTO]])*(ARQUIVOS[REVISÃO]=LD_01[[#This Row],[REVISÃO]])))</f>
        <v>45859</v>
      </c>
      <c r="K11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1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102" spans="1:12" x14ac:dyDescent="0.3">
      <c r="A1102" s="6" t="s">
        <v>3920</v>
      </c>
      <c r="B1102" s="6" t="str">
        <f>VLOOKUP(LD_01[[#This Row],[DOCUMENTO]],_xlfn.SORTBY(ARQUIVOS_RECEBIDOS!$E$2:$F$4998,ARQUIVOS_RECEBIDOS!$F$2:$F$4998,-1),2,)</f>
        <v>R03</v>
      </c>
      <c r="C1102" s="6" t="s">
        <v>4324</v>
      </c>
      <c r="D1102" s="8" t="s">
        <v>5015</v>
      </c>
      <c r="E1102" s="8" t="s">
        <v>4338</v>
      </c>
      <c r="F1102" s="6" t="s">
        <v>4158</v>
      </c>
      <c r="G1102" s="49" t="s">
        <v>5490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02" s="6" t="str" cm="1">
        <f t="array" ref="I1102">_xlfn.TEXTJOIN(", ",TRUE,_xlfn.UNIQUE(_xlfn._xlws.FILTER(ARQUIVOS_RECEBIDOS!$F$2:$F$4998,ARQUIVOS_RECEBIDOS!$E$2:$E$4998=LD_01[[#This Row],[DOCUMENTO]])))</f>
        <v>R01, R02, R03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01\MSV-163MS-638-NORTE\27.PA</v>
      </c>
      <c r="L11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ATERPA\0.TABLET\A373_Projetos_Ano01\MSV-163MS-638-NORTE\27.PA</v>
      </c>
    </row>
    <row r="1103" spans="1:12" x14ac:dyDescent="0.3">
      <c r="A1103" s="6" t="s">
        <v>3748</v>
      </c>
      <c r="B1103" s="6" t="str">
        <f>VLOOKUP(LD_01[[#This Row],[DOCUMENTO]],_xlfn.SORTBY(ARQUIVOS_RECEBIDOS!$E$2:$F$4998,ARQUIVOS_RECEBIDOS!$F$2:$F$4998,-1),2,)</f>
        <v>R03</v>
      </c>
      <c r="C1103" s="6" t="s">
        <v>4324</v>
      </c>
      <c r="D1103" s="8" t="s">
        <v>4091</v>
      </c>
      <c r="E1103" s="8" t="s">
        <v>4147</v>
      </c>
      <c r="F1103" s="6" t="s">
        <v>4154</v>
      </c>
      <c r="G1103" s="49" t="s">
        <v>5490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1103" s="6" t="str" cm="1">
        <f t="array" ref="I1103">_xlfn.TEXTJOIN(", ",TRUE,_xlfn.UNIQUE(_xlfn._xlws.FILTER(ARQUIVOS_RECEBIDOS!$F$2:$F$4998,ARQUIVOS_RECEBIDOS!$E$2:$E$4998=LD_01[[#This Row],[DOCUMENTO]])))</f>
        <v>R01, R02, R03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01\MSV-163MS-638-NORTE\28.PV</v>
      </c>
      <c r="L11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ATERPA\0.TABLET\A373_Projetos_Ano01\MSV-163MS-638-NORTE\28.PV</v>
      </c>
    </row>
    <row r="1104" spans="1:12" x14ac:dyDescent="0.3">
      <c r="A1104" s="6" t="s">
        <v>3749</v>
      </c>
      <c r="B1104" s="6" t="str">
        <f>VLOOKUP(LD_01[[#This Row],[DOCUMENTO]],_xlfn.SORTBY(ARQUIVOS_RECEBIDOS!$E$2:$F$4998,ARQUIVOS_RECEBIDOS!$F$2:$F$4998,-1),2,)</f>
        <v>R03</v>
      </c>
      <c r="C1104" s="6" t="s">
        <v>4324</v>
      </c>
      <c r="D1104" s="8" t="s">
        <v>4091</v>
      </c>
      <c r="E1104" s="8" t="s">
        <v>4147</v>
      </c>
      <c r="F1104" s="6" t="s">
        <v>4154</v>
      </c>
      <c r="G1104" s="49" t="s">
        <v>5490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1104" s="6" t="str" cm="1">
        <f t="array" ref="I1104">_xlfn.TEXTJOIN(", ",TRUE,_xlfn.UNIQUE(_xlfn._xlws.FILTER(ARQUIVOS_RECEBIDOS!$F$2:$F$4998,ARQUIVOS_RECEBIDOS!$E$2:$E$4998=LD_01[[#This Row],[DOCUMENTO]])))</f>
        <v>R01, R02, R03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01\MSV-163MS-638-NORTE\28.PV</v>
      </c>
      <c r="L11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ATERPA\0.TABLET\A373_Projetos_Ano01\MSV-163MS-638-NORTE\28.PV</v>
      </c>
    </row>
    <row r="1105" spans="1:12" x14ac:dyDescent="0.3">
      <c r="A1105" s="6" t="s">
        <v>3750</v>
      </c>
      <c r="B1105" s="6" t="str">
        <f>VLOOKUP(LD_01[[#This Row],[DOCUMENTO]],_xlfn.SORTBY(ARQUIVOS_RECEBIDOS!$E$2:$F$4998,ARQUIVOS_RECEBIDOS!$F$2:$F$4998,-1),2,)</f>
        <v>R02</v>
      </c>
      <c r="C1105" s="6" t="s">
        <v>4324</v>
      </c>
      <c r="D1105" s="8" t="s">
        <v>4971</v>
      </c>
      <c r="E1105" s="8" t="s">
        <v>4147</v>
      </c>
      <c r="F1105" s="6" t="s">
        <v>4154</v>
      </c>
      <c r="G1105" s="49" t="s">
        <v>5490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1105" s="6" t="str" cm="1">
        <f t="array" ref="I1105">_xlfn.TEXTJOIN(", ",TRUE,_xlfn.UNIQUE(_xlfn._xlws.FILTER(ARQUIVOS_RECEBIDOS!$F$2:$F$4998,ARQUIVOS_RECEBIDOS!$E$2:$E$4998=LD_01[[#This Row],[DOCUMENTO]])))</f>
        <v>R01, R02</v>
      </c>
      <c r="J1105" s="13" cm="1">
        <f t="array" ref="J1105">_xlfn.UNIQUE(_xlfn._xlws.FILTER(ARQUIVOS[DATA RECEBIMENTO],(ARQUIVOS[DOCUMENTO]=LD_01[[#This Row],[DOCUMENTO]])*(ARQUIVOS[REVISÃO]=LD_01[[#This Row],[REVISÃO]])))</f>
        <v>45859</v>
      </c>
      <c r="K11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01\MSV-163MS-638-NORTE\28.PV</v>
      </c>
      <c r="L11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ATERPA\0.TABLET\A373_Projetos_Ano01\MSV-163MS-638-NORTE\28.PV</v>
      </c>
    </row>
    <row r="1106" spans="1:12" x14ac:dyDescent="0.3">
      <c r="A1106" s="6" t="s">
        <v>3751</v>
      </c>
      <c r="B1106" s="6" t="str">
        <f>VLOOKUP(LD_01[[#This Row],[DOCUMENTO]],_xlfn.SORTBY(ARQUIVOS_RECEBIDOS!$E$2:$F$4998,ARQUIVOS_RECEBIDOS!$F$2:$F$4998,-1),2,)</f>
        <v>R02</v>
      </c>
      <c r="C1106" s="6" t="s">
        <v>4324</v>
      </c>
      <c r="D1106" s="8" t="s">
        <v>4971</v>
      </c>
      <c r="E1106" s="8" t="s">
        <v>4147</v>
      </c>
      <c r="F1106" s="6" t="s">
        <v>4154</v>
      </c>
      <c r="G1106" s="49" t="s">
        <v>5490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1106" s="6" t="str" cm="1">
        <f t="array" ref="I1106">_xlfn.TEXTJOIN(", ",TRUE,_xlfn.UNIQUE(_xlfn._xlws.FILTER(ARQUIVOS_RECEBIDOS!$F$2:$F$4998,ARQUIVOS_RECEBIDOS!$E$2:$E$4998=LD_01[[#This Row],[DOCUMENTO]])))</f>
        <v>R01, R02</v>
      </c>
      <c r="J1106" s="13" cm="1">
        <f t="array" ref="J1106">_xlfn.UNIQUE(_xlfn._xlws.FILTER(ARQUIVOS[DATA RECEBIMENTO],(ARQUIVOS[DOCUMENTO]=LD_01[[#This Row],[DOCUMENTO]])*(ARQUIVOS[REVISÃO]=LD_01[[#This Row],[REVISÃO]])))</f>
        <v>45859</v>
      </c>
      <c r="K11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01\MSV-163MS-638-NORTE\28.PV</v>
      </c>
      <c r="L11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ATERPA\0.TABLET\A373_Projetos_Ano01\MSV-163MS-638-NORTE\28.PV</v>
      </c>
    </row>
    <row r="1107" spans="1:12" x14ac:dyDescent="0.3">
      <c r="A1107" s="6" t="s">
        <v>3752</v>
      </c>
      <c r="B1107" s="6" t="str">
        <f>VLOOKUP(LD_01[[#This Row],[DOCUMENTO]],_xlfn.SORTBY(ARQUIVOS_RECEBIDOS!$E$2:$F$4998,ARQUIVOS_RECEBIDOS!$F$2:$F$4998,-1),2,)</f>
        <v>R02</v>
      </c>
      <c r="C1107" s="6" t="s">
        <v>4324</v>
      </c>
      <c r="D1107" s="8" t="s">
        <v>4091</v>
      </c>
      <c r="E1107" s="8" t="s">
        <v>4147</v>
      </c>
      <c r="F1107" s="6" t="s">
        <v>4154</v>
      </c>
      <c r="G1107" s="49" t="s">
        <v>5490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07" s="6" t="str" cm="1">
        <f t="array" ref="I1107">_xlfn.TEXTJOIN(", ",TRUE,_xlfn.UNIQUE(_xlfn._xlws.FILTER(ARQUIVOS_RECEBIDOS!$F$2:$F$4998,ARQUIVOS_RECEBIDOS!$E$2:$E$4998=LD_01[[#This Row],[DOCUMENTO]])))</f>
        <v>R01, R02</v>
      </c>
      <c r="J1107" s="13" cm="1">
        <f t="array" ref="J1107">_xlfn.UNIQUE(_xlfn._xlws.FILTER(ARQUIVOS[DATA RECEBIMENTO],(ARQUIVOS[DOCUMENTO]=LD_01[[#This Row],[DOCUMENTO]])*(ARQUIVOS[REVISÃO]=LD_01[[#This Row],[REVISÃO]])))</f>
        <v>45859</v>
      </c>
      <c r="K11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01\MSV-163MS-638-NORTE\28.PV</v>
      </c>
      <c r="L11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ATERPA\0.TABLET\A373_Projetos_Ano01\MSV-163MS-638-NORTE\28.PV</v>
      </c>
    </row>
    <row r="1108" spans="1:12" x14ac:dyDescent="0.3">
      <c r="A1108" s="6" t="s">
        <v>3733</v>
      </c>
      <c r="B1108" s="6" t="str">
        <f>VLOOKUP(LD_01[[#This Row],[DOCUMENTO]],_xlfn.SORTBY(ARQUIVOS_RECEBIDOS!$E$2:$F$4998,ARQUIVOS_RECEBIDOS!$F$2:$F$4998,-1),2,)</f>
        <v>R04</v>
      </c>
      <c r="C1108" s="6" t="s">
        <v>4324</v>
      </c>
      <c r="D1108" s="8" t="s">
        <v>4091</v>
      </c>
      <c r="E1108" s="8" t="s">
        <v>4335</v>
      </c>
      <c r="F1108" s="6" t="s">
        <v>4153</v>
      </c>
      <c r="G1108" s="49" t="s">
        <v>5490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1108" s="6" t="str" cm="1">
        <f t="array" ref="I1108">_xlfn.TEXTJOIN(", ",TRUE,_xlfn.UNIQUE(_xlfn._xlws.FILTER(ARQUIVOS_RECEBIDOS!$F$2:$F$4998,ARQUIVOS_RECEBIDOS!$E$2:$E$4998=LD_01[[#This Row],[DOCUMENTO]])))</f>
        <v>R02, R03, R04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09" spans="1:12" x14ac:dyDescent="0.3">
      <c r="A1109" s="6" t="s">
        <v>3734</v>
      </c>
      <c r="B1109" s="6" t="str">
        <f>VLOOKUP(LD_01[[#This Row],[DOCUMENTO]],_xlfn.SORTBY(ARQUIVOS_RECEBIDOS!$E$2:$F$4998,ARQUIVOS_RECEBIDOS!$F$2:$F$4998,-1),2,)</f>
        <v>R04</v>
      </c>
      <c r="C1109" s="6" t="s">
        <v>4324</v>
      </c>
      <c r="D1109" s="8" t="s">
        <v>4091</v>
      </c>
      <c r="E1109" s="8" t="s">
        <v>4335</v>
      </c>
      <c r="F1109" s="6" t="s">
        <v>4153</v>
      </c>
      <c r="G1109" s="49" t="s">
        <v>5490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1109" s="6" t="str" cm="1">
        <f t="array" ref="I1109">_xlfn.TEXTJOIN(", ",TRUE,_xlfn.UNIQUE(_xlfn._xlws.FILTER(ARQUIVOS_RECEBIDOS!$F$2:$F$4998,ARQUIVOS_RECEBIDOS!$E$2:$E$4998=LD_01[[#This Row],[DOCUMENTO]])))</f>
        <v>R02, R03, R04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0" spans="1:12" x14ac:dyDescent="0.3">
      <c r="A1110" s="6" t="s">
        <v>3735</v>
      </c>
      <c r="B1110" s="6" t="str">
        <f>VLOOKUP(LD_01[[#This Row],[DOCUMENTO]],_xlfn.SORTBY(ARQUIVOS_RECEBIDOS!$E$2:$F$4998,ARQUIVOS_RECEBIDOS!$F$2:$F$4998,-1),2,)</f>
        <v>R01</v>
      </c>
      <c r="C1110" s="6" t="s">
        <v>4324</v>
      </c>
      <c r="D1110" s="8" t="s">
        <v>5016</v>
      </c>
      <c r="E1110" s="8" t="s">
        <v>4335</v>
      </c>
      <c r="F1110" s="6" t="s">
        <v>4153</v>
      </c>
      <c r="G1110" s="49" t="s">
        <v>5490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1110" s="6" t="str" cm="1">
        <f t="array" ref="I1110">_xlfn.TEXTJOIN(", ",TRUE,_xlfn.UNIQUE(_xlfn._xlws.FILTER(ARQUIVOS_RECEBIDOS!$F$2:$F$4998,ARQUIVOS_RECEBIDOS!$E$2:$E$4998=LD_01[[#This Row],[DOCUMENTO]])))</f>
        <v>R01</v>
      </c>
      <c r="J1110" s="13" cm="1">
        <f t="array" ref="J1110">_xlfn.UNIQUE(_xlfn._xlws.FILTER(ARQUIVOS[DATA RECEBIMENTO],(ARQUIVOS[DOCUMENTO]=LD_01[[#This Row],[DOCUMENTO]])*(ARQUIVOS[REVISÃO]=LD_01[[#This Row],[REVISÃO]])))</f>
        <v>45838</v>
      </c>
      <c r="K11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1" spans="1:12" x14ac:dyDescent="0.3">
      <c r="A1111" s="6" t="s">
        <v>3736</v>
      </c>
      <c r="B1111" s="6" t="str">
        <f>VLOOKUP(LD_01[[#This Row],[DOCUMENTO]],_xlfn.SORTBY(ARQUIVOS_RECEBIDOS!$E$2:$F$4998,ARQUIVOS_RECEBIDOS!$F$2:$F$4998,-1),2,)</f>
        <v>R01</v>
      </c>
      <c r="C1111" s="6" t="s">
        <v>4324</v>
      </c>
      <c r="D1111" s="8" t="s">
        <v>5016</v>
      </c>
      <c r="E1111" s="8" t="s">
        <v>4335</v>
      </c>
      <c r="F1111" s="6" t="s">
        <v>4153</v>
      </c>
      <c r="G1111" s="49" t="s">
        <v>5490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1111" s="6" t="str" cm="1">
        <f t="array" ref="I1111">_xlfn.TEXTJOIN(", ",TRUE,_xlfn.UNIQUE(_xlfn._xlws.FILTER(ARQUIVOS_RECEBIDOS!$F$2:$F$4998,ARQUIVOS_RECEBIDOS!$E$2:$E$4998=LD_01[[#This Row],[DOCUMENTO]])))</f>
        <v>R01</v>
      </c>
      <c r="J1111" s="13" cm="1">
        <f t="array" ref="J1111">_xlfn.UNIQUE(_xlfn._xlws.FILTER(ARQUIVOS[DATA RECEBIMENTO],(ARQUIVOS[DOCUMENTO]=LD_01[[#This Row],[DOCUMENTO]])*(ARQUIVOS[REVISÃO]=LD_01[[#This Row],[REVISÃO]])))</f>
        <v>45838</v>
      </c>
      <c r="K11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2" spans="1:12" x14ac:dyDescent="0.3">
      <c r="A1112" s="6" t="s">
        <v>3737</v>
      </c>
      <c r="B1112" s="6" t="str">
        <f>VLOOKUP(LD_01[[#This Row],[DOCUMENTO]],_xlfn.SORTBY(ARQUIVOS_RECEBIDOS!$E$2:$F$4998,ARQUIVOS_RECEBIDOS!$F$2:$F$4998,-1),2,)</f>
        <v>R01</v>
      </c>
      <c r="C1112" s="6" t="s">
        <v>4324</v>
      </c>
      <c r="D1112" s="8" t="s">
        <v>5030</v>
      </c>
      <c r="E1112" s="8" t="s">
        <v>4335</v>
      </c>
      <c r="F1112" s="6" t="s">
        <v>4153</v>
      </c>
      <c r="G1112" s="49" t="s">
        <v>5490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1112" s="6" t="str" cm="1">
        <f t="array" ref="I1112">_xlfn.TEXTJOIN(", ",TRUE,_xlfn.UNIQUE(_xlfn._xlws.FILTER(ARQUIVOS_RECEBIDOS!$F$2:$F$4998,ARQUIVOS_RECEBIDOS!$E$2:$E$4998=LD_01[[#This Row],[DOCUMENTO]])))</f>
        <v>R01</v>
      </c>
      <c r="J1112" s="13" cm="1">
        <f t="array" ref="J1112">_xlfn.UNIQUE(_xlfn._xlws.FILTER(ARQUIVOS[DATA RECEBIMENTO],(ARQUIVOS[DOCUMENTO]=LD_01[[#This Row],[DOCUMENTO]])*(ARQUIVOS[REVISÃO]=LD_01[[#This Row],[REVISÃO]])))</f>
        <v>45838</v>
      </c>
      <c r="K11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3" spans="1:12" x14ac:dyDescent="0.3">
      <c r="A1113" s="6" t="s">
        <v>3738</v>
      </c>
      <c r="B1113" s="6" t="str">
        <f>VLOOKUP(LD_01[[#This Row],[DOCUMENTO]],_xlfn.SORTBY(ARQUIVOS_RECEBIDOS!$E$2:$F$4998,ARQUIVOS_RECEBIDOS!$F$2:$F$4998,-1),2,)</f>
        <v>R02</v>
      </c>
      <c r="C1113" s="6" t="s">
        <v>4324</v>
      </c>
      <c r="D1113" s="8" t="s">
        <v>5018</v>
      </c>
      <c r="E1113" s="8" t="s">
        <v>4335</v>
      </c>
      <c r="F1113" s="6" t="s">
        <v>4153</v>
      </c>
      <c r="G1113" s="49" t="s">
        <v>5490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1113" s="6" t="str" cm="1">
        <f t="array" ref="I1113">_xlfn.TEXTJOIN(", ",TRUE,_xlfn.UNIQUE(_xlfn._xlws.FILTER(ARQUIVOS_RECEBIDOS!$F$2:$F$4998,ARQUIVOS_RECEBIDOS!$E$2:$E$4998=LD_01[[#This Row],[DOCUMENTO]])))</f>
        <v>R01, R02</v>
      </c>
      <c r="J1113" s="13" cm="1">
        <f t="array" ref="J1113">_xlfn.UNIQUE(_xlfn._xlws.FILTER(ARQUIVOS[DATA RECEBIMENTO],(ARQUIVOS[DOCUMENTO]=LD_01[[#This Row],[DOCUMENTO]])*(ARQUIVOS[REVISÃO]=LD_01[[#This Row],[REVISÃO]])))</f>
        <v>45859</v>
      </c>
      <c r="K11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4" spans="1:12" x14ac:dyDescent="0.3">
      <c r="A1114" s="6" t="s">
        <v>3739</v>
      </c>
      <c r="B1114" s="6" t="str">
        <f>VLOOKUP(LD_01[[#This Row],[DOCUMENTO]],_xlfn.SORTBY(ARQUIVOS_RECEBIDOS!$E$2:$F$4998,ARQUIVOS_RECEBIDOS!$F$2:$F$4998,-1),2,)</f>
        <v>R01</v>
      </c>
      <c r="C1114" s="6" t="s">
        <v>4324</v>
      </c>
      <c r="D1114" s="8" t="s">
        <v>5018</v>
      </c>
      <c r="E1114" s="8" t="s">
        <v>4335</v>
      </c>
      <c r="F1114" s="6" t="s">
        <v>4153</v>
      </c>
      <c r="G1114" s="49" t="s">
        <v>5490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1114" s="6" t="str" cm="1">
        <f t="array" ref="I1114">_xlfn.TEXTJOIN(", ",TRUE,_xlfn.UNIQUE(_xlfn._xlws.FILTER(ARQUIVOS_RECEBIDOS!$F$2:$F$4998,ARQUIVOS_RECEBIDOS!$E$2:$E$4998=LD_01[[#This Row],[DOCUMENTO]])))</f>
        <v>R01</v>
      </c>
      <c r="J1114" s="13" cm="1">
        <f t="array" ref="J1114">_xlfn.UNIQUE(_xlfn._xlws.FILTER(ARQUIVOS[DATA RECEBIMENTO],(ARQUIVOS[DOCUMENTO]=LD_01[[#This Row],[DOCUMENTO]])*(ARQUIVOS[REVISÃO]=LD_01[[#This Row],[REVISÃO]])))</f>
        <v>45838</v>
      </c>
      <c r="K11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5" spans="1:12" x14ac:dyDescent="0.3">
      <c r="A1115" s="6" t="s">
        <v>3740</v>
      </c>
      <c r="B1115" s="6" t="str">
        <f>VLOOKUP(LD_01[[#This Row],[DOCUMENTO]],_xlfn.SORTBY(ARQUIVOS_RECEBIDOS!$E$2:$F$4998,ARQUIVOS_RECEBIDOS!$F$2:$F$4998,-1),2,)</f>
        <v>R02</v>
      </c>
      <c r="C1115" s="6" t="s">
        <v>4324</v>
      </c>
      <c r="D1115" s="8" t="s">
        <v>5018</v>
      </c>
      <c r="E1115" s="8" t="s">
        <v>4335</v>
      </c>
      <c r="F1115" s="6" t="s">
        <v>4153</v>
      </c>
      <c r="G1115" s="49" t="s">
        <v>5490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1115" s="6" t="str" cm="1">
        <f t="array" ref="I1115">_xlfn.TEXTJOIN(", ",TRUE,_xlfn.UNIQUE(_xlfn._xlws.FILTER(ARQUIVOS_RECEBIDOS!$F$2:$F$4998,ARQUIVOS_RECEBIDOS!$E$2:$E$4998=LD_01[[#This Row],[DOCUMENTO]])))</f>
        <v>R01, R02</v>
      </c>
      <c r="J1115" s="13" cm="1">
        <f t="array" ref="J1115">_xlfn.UNIQUE(_xlfn._xlws.FILTER(ARQUIVOS[DATA RECEBIMENTO],(ARQUIVOS[DOCUMENTO]=LD_01[[#This Row],[DOCUMENTO]])*(ARQUIVOS[REVISÃO]=LD_01[[#This Row],[REVISÃO]])))</f>
        <v>45859</v>
      </c>
      <c r="K11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6" spans="1:12" x14ac:dyDescent="0.3">
      <c r="A1116" s="6" t="s">
        <v>3741</v>
      </c>
      <c r="B1116" s="6" t="str">
        <f>VLOOKUP(LD_01[[#This Row],[DOCUMENTO]],_xlfn.SORTBY(ARQUIVOS_RECEBIDOS!$E$2:$F$4998,ARQUIVOS_RECEBIDOS!$F$2:$F$4998,-1),2,)</f>
        <v>R01</v>
      </c>
      <c r="C1116" s="6" t="s">
        <v>4324</v>
      </c>
      <c r="D1116" s="8" t="s">
        <v>5018</v>
      </c>
      <c r="E1116" s="8" t="s">
        <v>4335</v>
      </c>
      <c r="F1116" s="6" t="s">
        <v>4153</v>
      </c>
      <c r="G1116" s="49" t="s">
        <v>5490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1116" s="6" t="str" cm="1">
        <f t="array" ref="I1116">_xlfn.TEXTJOIN(", ",TRUE,_xlfn.UNIQUE(_xlfn._xlws.FILTER(ARQUIVOS_RECEBIDOS!$F$2:$F$4998,ARQUIVOS_RECEBIDOS!$E$2:$E$4998=LD_01[[#This Row],[DOCUMENTO]])))</f>
        <v>R01</v>
      </c>
      <c r="J1116" s="13" cm="1">
        <f t="array" ref="J1116">_xlfn.UNIQUE(_xlfn._xlws.FILTER(ARQUIVOS[DATA RECEBIMENTO],(ARQUIVOS[DOCUMENTO]=LD_01[[#This Row],[DOCUMENTO]])*(ARQUIVOS[REVISÃO]=LD_01[[#This Row],[REVISÃO]])))</f>
        <v>45838</v>
      </c>
      <c r="K11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7" spans="1:12" x14ac:dyDescent="0.3">
      <c r="A1117" s="6" t="s">
        <v>3742</v>
      </c>
      <c r="B1117" s="6" t="str">
        <f>VLOOKUP(LD_01[[#This Row],[DOCUMENTO]],_xlfn.SORTBY(ARQUIVOS_RECEBIDOS!$E$2:$F$4998,ARQUIVOS_RECEBIDOS!$F$2:$F$4998,-1),2,)</f>
        <v>R01</v>
      </c>
      <c r="C1117" s="6" t="s">
        <v>4324</v>
      </c>
      <c r="D1117" s="8" t="s">
        <v>5031</v>
      </c>
      <c r="E1117" s="8" t="s">
        <v>4335</v>
      </c>
      <c r="F1117" s="6" t="s">
        <v>4153</v>
      </c>
      <c r="G1117" s="49" t="s">
        <v>5490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1117" s="6" t="str" cm="1">
        <f t="array" ref="I1117">_xlfn.TEXTJOIN(", ",TRUE,_xlfn.UNIQUE(_xlfn._xlws.FILTER(ARQUIVOS_RECEBIDOS!$F$2:$F$4998,ARQUIVOS_RECEBIDOS!$E$2:$E$4998=LD_01[[#This Row],[DOCUMENTO]])))</f>
        <v>R01</v>
      </c>
      <c r="J1117" s="13" cm="1">
        <f t="array" ref="J1117">_xlfn.UNIQUE(_xlfn._xlws.FILTER(ARQUIVOS[DATA RECEBIMENTO],(ARQUIVOS[DOCUMENTO]=LD_01[[#This Row],[DOCUMENTO]])*(ARQUIVOS[REVISÃO]=LD_01[[#This Row],[REVISÃO]])))</f>
        <v>45838</v>
      </c>
      <c r="K11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8" spans="1:12" x14ac:dyDescent="0.3">
      <c r="A1118" s="6" t="s">
        <v>3743</v>
      </c>
      <c r="B1118" s="6" t="str">
        <f>VLOOKUP(LD_01[[#This Row],[DOCUMENTO]],_xlfn.SORTBY(ARQUIVOS_RECEBIDOS!$E$2:$F$4998,ARQUIVOS_RECEBIDOS!$F$2:$F$4998,-1),2,)</f>
        <v>R00</v>
      </c>
      <c r="C1118" s="6" t="s">
        <v>4324</v>
      </c>
      <c r="D1118" s="8" t="s">
        <v>5031</v>
      </c>
      <c r="E1118" s="8" t="s">
        <v>4335</v>
      </c>
      <c r="F1118" s="6" t="s">
        <v>4153</v>
      </c>
      <c r="G1118" s="49" t="s">
        <v>5490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1118" s="6" t="str" cm="1">
        <f t="array" ref="I1118">_xlfn.TEXTJOIN(", ",TRUE,_xlfn.UNIQUE(_xlfn._xlws.FILTER(ARQUIVOS_RECEBIDOS!$F$2:$F$4998,ARQUIVOS_RECEBIDOS!$E$2:$E$4998=LD_01[[#This Row],[DOCUMENTO]])))</f>
        <v>R00</v>
      </c>
      <c r="J1118" s="13" cm="1">
        <f t="array" ref="J1118">_xlfn.UNIQUE(_xlfn._xlws.FILTER(ARQUIVOS[DATA RECEBIMENTO],(ARQUIVOS[DOCUMENTO]=LD_01[[#This Row],[DOCUMENTO]])*(ARQUIVOS[REVISÃO]=LD_01[[#This Row],[REVISÃO]])))</f>
        <v>45838</v>
      </c>
      <c r="K11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19" spans="1:12" x14ac:dyDescent="0.3">
      <c r="A1119" s="6" t="s">
        <v>3744</v>
      </c>
      <c r="B1119" s="6" t="str">
        <f>VLOOKUP(LD_01[[#This Row],[DOCUMENTO]],_xlfn.SORTBY(ARQUIVOS_RECEBIDOS!$E$2:$F$4998,ARQUIVOS_RECEBIDOS!$F$2:$F$4998,-1),2,)</f>
        <v>R00</v>
      </c>
      <c r="C1119" s="6" t="s">
        <v>4324</v>
      </c>
      <c r="D1119" s="8" t="s">
        <v>5031</v>
      </c>
      <c r="E1119" s="8" t="s">
        <v>4335</v>
      </c>
      <c r="F1119" s="6" t="s">
        <v>4153</v>
      </c>
      <c r="G1119" s="49" t="s">
        <v>5490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1119" s="6" t="str" cm="1">
        <f t="array" ref="I1119">_xlfn.TEXTJOIN(", ",TRUE,_xlfn.UNIQUE(_xlfn._xlws.FILTER(ARQUIVOS_RECEBIDOS!$F$2:$F$4998,ARQUIVOS_RECEBIDOS!$E$2:$E$4998=LD_01[[#This Row],[DOCUMENTO]])))</f>
        <v>R00</v>
      </c>
      <c r="J1119" s="13" cm="1">
        <f t="array" ref="J1119">_xlfn.UNIQUE(_xlfn._xlws.FILTER(ARQUIVOS[DATA RECEBIMENTO],(ARQUIVOS[DOCUMENTO]=LD_01[[#This Row],[DOCUMENTO]])*(ARQUIVOS[REVISÃO]=LD_01[[#This Row],[REVISÃO]])))</f>
        <v>45838</v>
      </c>
      <c r="K11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20" spans="1:12" x14ac:dyDescent="0.3">
      <c r="A1120" s="6" t="s">
        <v>3745</v>
      </c>
      <c r="B1120" s="6" t="str">
        <f>VLOOKUP(LD_01[[#This Row],[DOCUMENTO]],_xlfn.SORTBY(ARQUIVOS_RECEBIDOS!$E$2:$F$4998,ARQUIVOS_RECEBIDOS!$F$2:$F$4998,-1),2,)</f>
        <v>R00</v>
      </c>
      <c r="C1120" s="6" t="s">
        <v>4324</v>
      </c>
      <c r="D1120" s="8" t="s">
        <v>5031</v>
      </c>
      <c r="E1120" s="8" t="s">
        <v>4335</v>
      </c>
      <c r="F1120" s="6" t="s">
        <v>4153</v>
      </c>
      <c r="G1120" s="49" t="s">
        <v>5490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1120" s="6" t="str" cm="1">
        <f t="array" ref="I1120">_xlfn.TEXTJOIN(", ",TRUE,_xlfn.UNIQUE(_xlfn._xlws.FILTER(ARQUIVOS_RECEBIDOS!$F$2:$F$4998,ARQUIVOS_RECEBIDOS!$E$2:$E$4998=LD_01[[#This Row],[DOCUMENTO]])))</f>
        <v>R00</v>
      </c>
      <c r="J1120" s="13" cm="1">
        <f t="array" ref="J1120">_xlfn.UNIQUE(_xlfn._xlws.FILTER(ARQUIVOS[DATA RECEBIMENTO],(ARQUIVOS[DOCUMENTO]=LD_01[[#This Row],[DOCUMENTO]])*(ARQUIVOS[REVISÃO]=LD_01[[#This Row],[REVISÃO]])))</f>
        <v>45838</v>
      </c>
      <c r="K11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21" spans="1:12" x14ac:dyDescent="0.3">
      <c r="A1121" s="6" t="s">
        <v>3746</v>
      </c>
      <c r="B1121" s="6" t="str">
        <f>VLOOKUP(LD_01[[#This Row],[DOCUMENTO]],_xlfn.SORTBY(ARQUIVOS_RECEBIDOS!$E$2:$F$4998,ARQUIVOS_RECEBIDOS!$F$2:$F$4998,-1),2,)</f>
        <v>R00</v>
      </c>
      <c r="C1121" s="6" t="s">
        <v>4324</v>
      </c>
      <c r="D1121" s="8" t="s">
        <v>5032</v>
      </c>
      <c r="E1121" s="8" t="s">
        <v>4335</v>
      </c>
      <c r="F1121" s="6" t="s">
        <v>4153</v>
      </c>
      <c r="G1121" s="49" t="s">
        <v>5490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1121" s="6" t="str" cm="1">
        <f t="array" ref="I1121">_xlfn.TEXTJOIN(", ",TRUE,_xlfn.UNIQUE(_xlfn._xlws.FILTER(ARQUIVOS_RECEBIDOS!$F$2:$F$4998,ARQUIVOS_RECEBIDOS!$E$2:$E$4998=LD_01[[#This Row],[DOCUMENTO]])))</f>
        <v>R00</v>
      </c>
      <c r="J1121" s="13" cm="1">
        <f t="array" ref="J1121">_xlfn.UNIQUE(_xlfn._xlws.FILTER(ARQUIVOS[DATA RECEBIMENTO],(ARQUIVOS[DOCUMENTO]=LD_01[[#This Row],[DOCUMENTO]])*(ARQUIVOS[REVISÃO]=LD_01[[#This Row],[REVISÃO]])))</f>
        <v>45838</v>
      </c>
      <c r="K11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22" spans="1:12" x14ac:dyDescent="0.3">
      <c r="A1122" s="6" t="s">
        <v>3747</v>
      </c>
      <c r="B1122" s="6" t="str">
        <f>VLOOKUP(LD_01[[#This Row],[DOCUMENTO]],_xlfn.SORTBY(ARQUIVOS_RECEBIDOS!$E$2:$F$4998,ARQUIVOS_RECEBIDOS!$F$2:$F$4998,-1),2,)</f>
        <v>R01</v>
      </c>
      <c r="C1122" s="6" t="s">
        <v>4324</v>
      </c>
      <c r="D1122" s="8" t="s">
        <v>5021</v>
      </c>
      <c r="E1122" s="8" t="s">
        <v>4335</v>
      </c>
      <c r="F1122" s="6" t="s">
        <v>4153</v>
      </c>
      <c r="G1122" s="49" t="s">
        <v>5490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22" s="6" t="str" cm="1">
        <f t="array" ref="I1122">_xlfn.TEXTJOIN(", ",TRUE,_xlfn.UNIQUE(_xlfn._xlws.FILTER(ARQUIVOS_RECEBIDOS!$F$2:$F$4998,ARQUIVOS_RECEBIDOS!$E$2:$E$4998=LD_01[[#This Row],[DOCUMENTO]])))</f>
        <v>R01</v>
      </c>
      <c r="J1122" s="13" cm="1">
        <f t="array" ref="J1122">_xlfn.UNIQUE(_xlfn._xlws.FILTER(ARQUIVOS[DATA RECEBIMENTO],(ARQUIVOS[DOCUMENTO]=LD_01[[#This Row],[DOCUMENTO]])*(ARQUIVOS[REVISÃO]=LD_01[[#This Row],[REVISÃO]])))</f>
        <v>45838</v>
      </c>
      <c r="K11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01\MSV-163MS-638-NORTE\31.SI</v>
      </c>
      <c r="L11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ATERPA\0.TABLET\A373_Projetos_Ano01\MSV-163MS-638-NORTE\31.SI</v>
      </c>
    </row>
    <row r="1123" spans="1:12" ht="28.8" x14ac:dyDescent="0.3">
      <c r="A1123" s="6" t="s">
        <v>3697</v>
      </c>
      <c r="B1123" s="6" t="str">
        <f>VLOOKUP(LD_01[[#This Row],[DOCUMENTO]],_xlfn.SORTBY(ARQUIVOS_RECEBIDOS!$E$2:$F$4998,ARQUIVOS_RECEBIDOS!$F$2:$F$4998,-1),2,)</f>
        <v>R01</v>
      </c>
      <c r="C1123" s="6" t="s">
        <v>4324</v>
      </c>
      <c r="D1123" s="8" t="s">
        <v>4958</v>
      </c>
      <c r="E1123" s="8" t="s">
        <v>4334</v>
      </c>
      <c r="F1123" s="6" t="s">
        <v>4151</v>
      </c>
      <c r="G1123" s="49" t="s">
        <v>5490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1123" s="6" t="str" cm="1">
        <f t="array" ref="I1123">_xlfn.TEXTJOIN(", ",TRUE,_xlfn.UNIQUE(_xlfn._xlws.FILTER(ARQUIVOS_RECEBIDOS!$F$2:$F$4998,ARQUIVOS_RECEBIDOS!$E$2:$E$4998=LD_01[[#This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45859</v>
      </c>
      <c r="K11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4" spans="1:12" ht="28.8" x14ac:dyDescent="0.3">
      <c r="A1124" s="6" t="s">
        <v>3698</v>
      </c>
      <c r="B1124" s="6" t="str">
        <f>VLOOKUP(LD_01[[#This Row],[DOCUMENTO]],_xlfn.SORTBY(ARQUIVOS_RECEBIDOS!$E$2:$F$4998,ARQUIVOS_RECEBIDOS!$F$2:$F$4998,-1),2,)</f>
        <v>R02</v>
      </c>
      <c r="C1124" s="6" t="s">
        <v>4324</v>
      </c>
      <c r="D1124" s="8" t="s">
        <v>4958</v>
      </c>
      <c r="E1124" s="8" t="s">
        <v>4334</v>
      </c>
      <c r="F1124" s="6" t="s">
        <v>4151</v>
      </c>
      <c r="G1124" s="49" t="s">
        <v>5490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1124" s="6" t="str" cm="1">
        <f t="array" ref="I1124">_xlfn.TEXTJOIN(", ",TRUE,_xlfn.UNIQUE(_xlfn._xlws.FILTER(ARQUIVOS_RECEBIDOS!$F$2:$F$4998,ARQUIVOS_RECEBIDOS!$E$2:$E$4998=LD_01[[#This Row],[DOCUMENTO]])))</f>
        <v>R00, R01, R02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5" spans="1:12" ht="28.8" x14ac:dyDescent="0.3">
      <c r="A1125" s="6" t="s">
        <v>3699</v>
      </c>
      <c r="B1125" s="6" t="str">
        <f>VLOOKUP(LD_01[[#This Row],[DOCUMENTO]],_xlfn.SORTBY(ARQUIVOS_RECEBIDOS!$E$2:$F$4998,ARQUIVOS_RECEBIDOS!$F$2:$F$4998,-1),2,)</f>
        <v>R02</v>
      </c>
      <c r="C1125" s="6" t="s">
        <v>4324</v>
      </c>
      <c r="D1125" s="8" t="s">
        <v>4958</v>
      </c>
      <c r="E1125" s="8" t="s">
        <v>4334</v>
      </c>
      <c r="F1125" s="6" t="s">
        <v>4151</v>
      </c>
      <c r="G1125" s="49" t="s">
        <v>5490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1125" s="6" t="str" cm="1">
        <f t="array" ref="I1125">_xlfn.TEXTJOIN(", ",TRUE,_xlfn.UNIQUE(_xlfn._xlws.FILTER(ARQUIVOS_RECEBIDOS!$F$2:$F$4998,ARQUIVOS_RECEBIDOS!$E$2:$E$4998=LD_01[[#This Row],[DOCUMENTO]])))</f>
        <v>R00, R01, R02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6" spans="1:12" ht="28.8" x14ac:dyDescent="0.3">
      <c r="A1126" s="6" t="s">
        <v>3700</v>
      </c>
      <c r="B1126" s="6" t="str">
        <f>VLOOKUP(LD_01[[#This Row],[DOCUMENTO]],_xlfn.SORTBY(ARQUIVOS_RECEBIDOS!$E$2:$F$4998,ARQUIVOS_RECEBIDOS!$F$2:$F$4998,-1),2,)</f>
        <v>R02</v>
      </c>
      <c r="C1126" s="6" t="s">
        <v>4324</v>
      </c>
      <c r="D1126" s="8" t="s">
        <v>4958</v>
      </c>
      <c r="E1126" s="8" t="s">
        <v>4334</v>
      </c>
      <c r="F1126" s="6" t="s">
        <v>4151</v>
      </c>
      <c r="G1126" s="49" t="s">
        <v>5490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1126" s="6" t="str" cm="1">
        <f t="array" ref="I1126">_xlfn.TEXTJOIN(", ",TRUE,_xlfn.UNIQUE(_xlfn._xlws.FILTER(ARQUIVOS_RECEBIDOS!$F$2:$F$4998,ARQUIVOS_RECEBIDOS!$E$2:$E$4998=LD_01[[#This Row],[DOCUMENTO]])))</f>
        <v>R00, R01, R02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7" spans="1:12" ht="28.8" x14ac:dyDescent="0.3">
      <c r="A1127" s="6" t="s">
        <v>3701</v>
      </c>
      <c r="B1127" s="6" t="str">
        <f>VLOOKUP(LD_01[[#This Row],[DOCUMENTO]],_xlfn.SORTBY(ARQUIVOS_RECEBIDOS!$E$2:$F$4998,ARQUIVOS_RECEBIDOS!$F$2:$F$4998,-1),2,)</f>
        <v>R01</v>
      </c>
      <c r="C1127" s="6" t="s">
        <v>4324</v>
      </c>
      <c r="D1127" s="8" t="s">
        <v>4958</v>
      </c>
      <c r="E1127" s="8" t="s">
        <v>4334</v>
      </c>
      <c r="F1127" s="6" t="s">
        <v>4151</v>
      </c>
      <c r="G1127" s="49" t="s">
        <v>5490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1127" s="6" t="str" cm="1">
        <f t="array" ref="I1127">_xlfn.TEXTJOIN(", ",TRUE,_xlfn.UNIQUE(_xlfn._xlws.FILTER(ARQUIVOS_RECEBIDOS!$F$2:$F$4998,ARQUIVOS_RECEBIDOS!$E$2:$E$4998=LD_01[[#This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45859</v>
      </c>
      <c r="K11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8" spans="1:12" ht="28.8" x14ac:dyDescent="0.3">
      <c r="A1128" s="6" t="s">
        <v>3702</v>
      </c>
      <c r="B1128" s="6" t="str">
        <f>VLOOKUP(LD_01[[#This Row],[DOCUMENTO]],_xlfn.SORTBY(ARQUIVOS_RECEBIDOS!$E$2:$F$4998,ARQUIVOS_RECEBIDOS!$F$2:$F$4998,-1),2,)</f>
        <v>R02</v>
      </c>
      <c r="C1128" s="6" t="s">
        <v>4324</v>
      </c>
      <c r="D1128" s="8" t="s">
        <v>4959</v>
      </c>
      <c r="E1128" s="8" t="s">
        <v>4334</v>
      </c>
      <c r="F1128" s="6" t="s">
        <v>4151</v>
      </c>
      <c r="G1128" s="49" t="s">
        <v>5490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1128" s="6" t="str" cm="1">
        <f t="array" ref="I1128">_xlfn.TEXTJOIN(", ",TRUE,_xlfn.UNIQUE(_xlfn._xlws.FILTER(ARQUIVOS_RECEBIDOS!$F$2:$F$4998,ARQUIVOS_RECEBIDOS!$E$2:$E$4998=LD_01[[#This Row],[DOCUMENTO]])))</f>
        <v>R00, R01, R02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29" spans="1:12" ht="28.8" x14ac:dyDescent="0.3">
      <c r="A1129" s="6" t="s">
        <v>3703</v>
      </c>
      <c r="B1129" s="6" t="str">
        <f>VLOOKUP(LD_01[[#This Row],[DOCUMENTO]],_xlfn.SORTBY(ARQUIVOS_RECEBIDOS!$E$2:$F$4998,ARQUIVOS_RECEBIDOS!$F$2:$F$4998,-1),2,)</f>
        <v>R02</v>
      </c>
      <c r="C1129" s="6" t="s">
        <v>4324</v>
      </c>
      <c r="D1129" s="8" t="s">
        <v>4959</v>
      </c>
      <c r="E1129" s="8" t="s">
        <v>4334</v>
      </c>
      <c r="F1129" s="6" t="s">
        <v>4151</v>
      </c>
      <c r="G1129" s="49" t="s">
        <v>5490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1129" s="6" t="str" cm="1">
        <f t="array" ref="I1129">_xlfn.TEXTJOIN(", ",TRUE,_xlfn.UNIQUE(_xlfn._xlws.FILTER(ARQUIVOS_RECEBIDOS!$F$2:$F$4998,ARQUIVOS_RECEBIDOS!$E$2:$E$4998=LD_01[[#This Row],[DOCUMENTO]])))</f>
        <v>R00, R01, R02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0" spans="1:12" ht="28.8" x14ac:dyDescent="0.3">
      <c r="A1130" s="6" t="s">
        <v>3704</v>
      </c>
      <c r="B1130" s="6" t="str">
        <f>VLOOKUP(LD_01[[#This Row],[DOCUMENTO]],_xlfn.SORTBY(ARQUIVOS_RECEBIDOS!$E$2:$F$4998,ARQUIVOS_RECEBIDOS!$F$2:$F$4998,-1),2,)</f>
        <v>R02</v>
      </c>
      <c r="C1130" s="6" t="s">
        <v>4324</v>
      </c>
      <c r="D1130" s="8" t="s">
        <v>4959</v>
      </c>
      <c r="E1130" s="8" t="s">
        <v>4334</v>
      </c>
      <c r="F1130" s="6" t="s">
        <v>4151</v>
      </c>
      <c r="G1130" s="49" t="s">
        <v>5490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1130" s="6" t="str" cm="1">
        <f t="array" ref="I1130">_xlfn.TEXTJOIN(", ",TRUE,_xlfn.UNIQUE(_xlfn._xlws.FILTER(ARQUIVOS_RECEBIDOS!$F$2:$F$4998,ARQUIVOS_RECEBIDOS!$E$2:$E$4998=LD_01[[#This Row],[DOCUMENTO]])))</f>
        <v>R00, R01, R02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1" spans="1:12" ht="28.8" x14ac:dyDescent="0.3">
      <c r="A1131" s="6" t="s">
        <v>3705</v>
      </c>
      <c r="B1131" s="6" t="str">
        <f>VLOOKUP(LD_01[[#This Row],[DOCUMENTO]],_xlfn.SORTBY(ARQUIVOS_RECEBIDOS!$E$2:$F$4998,ARQUIVOS_RECEBIDOS!$F$2:$F$4998,-1),2,)</f>
        <v>R02</v>
      </c>
      <c r="C1131" s="6" t="s">
        <v>4324</v>
      </c>
      <c r="D1131" s="8" t="s">
        <v>4959</v>
      </c>
      <c r="E1131" s="8" t="s">
        <v>4334</v>
      </c>
      <c r="F1131" s="6" t="s">
        <v>4151</v>
      </c>
      <c r="G1131" s="49" t="s">
        <v>5490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1131" s="6" t="str" cm="1">
        <f t="array" ref="I1131">_xlfn.TEXTJOIN(", ",TRUE,_xlfn.UNIQUE(_xlfn._xlws.FILTER(ARQUIVOS_RECEBIDOS!$F$2:$F$4998,ARQUIVOS_RECEBIDOS!$E$2:$E$4998=LD_01[[#This Row],[DOCUMENTO]])))</f>
        <v>R00, R01, R02</v>
      </c>
      <c r="J1131" s="13" cm="1">
        <f t="array" ref="J1131">_xlfn.UNIQUE(_xlfn._xlws.FILTER(ARQUIVOS[DATA RECEBIMENTO],(ARQUIVOS[DOCUMENTO]=LD_01[[#This Row],[DOCUMENTO]])*(ARQUIVOS[REVISÃO]=LD_01[[#This Row],[REVISÃO]])))</f>
        <v>45931</v>
      </c>
      <c r="K11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2" spans="1:12" ht="43.2" x14ac:dyDescent="0.3">
      <c r="A1132" s="6" t="s">
        <v>3706</v>
      </c>
      <c r="B1132" s="6" t="str">
        <f>VLOOKUP(LD_01[[#This Row],[DOCUMENTO]],_xlfn.SORTBY(ARQUIVOS_RECEBIDOS!$E$2:$F$4998,ARQUIVOS_RECEBIDOS!$F$2:$F$4998,-1),2,)</f>
        <v>R02</v>
      </c>
      <c r="C1132" s="6" t="s">
        <v>4324</v>
      </c>
      <c r="D1132" s="8" t="s">
        <v>4960</v>
      </c>
      <c r="E1132" s="8" t="s">
        <v>4334</v>
      </c>
      <c r="F1132" s="6" t="s">
        <v>4151</v>
      </c>
      <c r="G1132" s="49" t="s">
        <v>5490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1132" s="6" t="str" cm="1">
        <f t="array" ref="I1132">_xlfn.TEXTJOIN(", ",TRUE,_xlfn.UNIQUE(_xlfn._xlws.FILTER(ARQUIVOS_RECEBIDOS!$F$2:$F$4998,ARQUIVOS_RECEBIDOS!$E$2:$E$4998=LD_01[[#This Row],[DOCUMENTO]])))</f>
        <v>R00, R01, R02</v>
      </c>
      <c r="J1132" s="13" cm="1">
        <f t="array" ref="J1132">_xlfn.UNIQUE(_xlfn._xlws.FILTER(ARQUIVOS[DATA RECEBIMENTO],(ARQUIVOS[DOCUMENTO]=LD_01[[#This Row],[DOCUMENTO]])*(ARQUIVOS[REVISÃO]=LD_01[[#This Row],[REVISÃO]])))</f>
        <v>45931</v>
      </c>
      <c r="K11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3" spans="1:12" ht="28.8" x14ac:dyDescent="0.3">
      <c r="A1133" s="6" t="s">
        <v>3707</v>
      </c>
      <c r="B1133" s="6" t="str">
        <f>VLOOKUP(LD_01[[#This Row],[DOCUMENTO]],_xlfn.SORTBY(ARQUIVOS_RECEBIDOS!$E$2:$F$4998,ARQUIVOS_RECEBIDOS!$F$2:$F$4998,-1),2,)</f>
        <v>R01</v>
      </c>
      <c r="C1133" s="6" t="s">
        <v>4324</v>
      </c>
      <c r="D1133" s="8" t="s">
        <v>4961</v>
      </c>
      <c r="E1133" s="8" t="s">
        <v>4334</v>
      </c>
      <c r="F1133" s="6" t="s">
        <v>4151</v>
      </c>
      <c r="G1133" s="49" t="s">
        <v>5490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1133" s="6" t="str" cm="1">
        <f t="array" ref="I1133">_xlfn.TEXTJOIN(", ",TRUE,_xlfn.UNIQUE(_xlfn._xlws.FILTER(ARQUIVOS_RECEBIDOS!$F$2:$F$4998,ARQUIVOS_RECEBIDOS!$E$2:$E$4998=LD_01[[#This Row],[DOCUMENTO]])))</f>
        <v>R00, R01</v>
      </c>
      <c r="J1133" s="13" cm="1">
        <f t="array" ref="J1133">_xlfn.UNIQUE(_xlfn._xlws.FILTER(ARQUIVOS[DATA RECEBIMENTO],(ARQUIVOS[DOCUMENTO]=LD_01[[#This Row],[DOCUMENTO]])*(ARQUIVOS[REVISÃO]=LD_01[[#This Row],[REVISÃO]])))</f>
        <v>45859</v>
      </c>
      <c r="K11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4" spans="1:12" ht="28.8" x14ac:dyDescent="0.3">
      <c r="A1134" s="6" t="s">
        <v>3708</v>
      </c>
      <c r="B1134" s="6" t="str">
        <f>VLOOKUP(LD_01[[#This Row],[DOCUMENTO]],_xlfn.SORTBY(ARQUIVOS_RECEBIDOS!$E$2:$F$4998,ARQUIVOS_RECEBIDOS!$F$2:$F$4998,-1),2,)</f>
        <v>R00</v>
      </c>
      <c r="C1134" s="6" t="s">
        <v>4324</v>
      </c>
      <c r="D1134" s="8" t="s">
        <v>4962</v>
      </c>
      <c r="E1134" s="8" t="s">
        <v>4334</v>
      </c>
      <c r="F1134" s="6" t="s">
        <v>4151</v>
      </c>
      <c r="G1134" s="49" t="s">
        <v>5490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1134" s="6" t="str" cm="1">
        <f t="array" ref="I1134">_xlfn.TEXTJOIN(", ",TRUE,_xlfn.UNIQUE(_xlfn._xlws.FILTER(ARQUIVOS_RECEBIDOS!$F$2:$F$4998,ARQUIVOS_RECEBIDOS!$E$2:$E$4998=LD_01[[#This Row],[DOCUMENTO]])))</f>
        <v>R00</v>
      </c>
      <c r="J1134" s="13" cm="1">
        <f t="array" ref="J1134">_xlfn.UNIQUE(_xlfn._xlws.FILTER(ARQUIVOS[DATA RECEBIMENTO],(ARQUIVOS[DOCUMENTO]=LD_01[[#This Row],[DOCUMENTO]])*(ARQUIVOS[REVISÃO]=LD_01[[#This Row],[REVISÃO]])))</f>
        <v>45838</v>
      </c>
      <c r="K11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5" spans="1:12" ht="28.8" x14ac:dyDescent="0.3">
      <c r="A1135" s="6" t="s">
        <v>3709</v>
      </c>
      <c r="B1135" s="6" t="str">
        <f>VLOOKUP(LD_01[[#This Row],[DOCUMENTO]],_xlfn.SORTBY(ARQUIVOS_RECEBIDOS!$E$2:$F$4998,ARQUIVOS_RECEBIDOS!$F$2:$F$4998,-1),2,)</f>
        <v>R00</v>
      </c>
      <c r="C1135" s="6" t="s">
        <v>4324</v>
      </c>
      <c r="D1135" s="8" t="s">
        <v>4962</v>
      </c>
      <c r="E1135" s="8" t="s">
        <v>4334</v>
      </c>
      <c r="F1135" s="6" t="s">
        <v>4151</v>
      </c>
      <c r="G1135" s="49" t="s">
        <v>5490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1135" s="6" t="str" cm="1">
        <f t="array" ref="I1135">_xlfn.TEXTJOIN(", ",TRUE,_xlfn.UNIQUE(_xlfn._xlws.FILTER(ARQUIVOS_RECEBIDOS!$F$2:$F$4998,ARQUIVOS_RECEBIDOS!$E$2:$E$4998=LD_01[[#This Row],[DOCUMENTO]])))</f>
        <v>R00</v>
      </c>
      <c r="J1135" s="13" cm="1">
        <f t="array" ref="J1135">_xlfn.UNIQUE(_xlfn._xlws.FILTER(ARQUIVOS[DATA RECEBIMENTO],(ARQUIVOS[DOCUMENTO]=LD_01[[#This Row],[DOCUMENTO]])*(ARQUIVOS[REVISÃO]=LD_01[[#This Row],[REVISÃO]])))</f>
        <v>45838</v>
      </c>
      <c r="K11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6" spans="1:12" ht="43.2" x14ac:dyDescent="0.3">
      <c r="A1136" s="6" t="s">
        <v>3710</v>
      </c>
      <c r="B1136" s="6" t="str">
        <f>VLOOKUP(LD_01[[#This Row],[DOCUMENTO]],_xlfn.SORTBY(ARQUIVOS_RECEBIDOS!$E$2:$F$4998,ARQUIVOS_RECEBIDOS!$F$2:$F$4998,-1),2,)</f>
        <v>R00</v>
      </c>
      <c r="C1136" s="6" t="s">
        <v>4324</v>
      </c>
      <c r="D1136" s="8" t="s">
        <v>4960</v>
      </c>
      <c r="E1136" s="8" t="s">
        <v>4334</v>
      </c>
      <c r="F1136" s="6" t="s">
        <v>4151</v>
      </c>
      <c r="G1136" s="49" t="s">
        <v>5490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1136" s="6" t="str" cm="1">
        <f t="array" ref="I1136">_xlfn.TEXTJOIN(", ",TRUE,_xlfn.UNIQUE(_xlfn._xlws.FILTER(ARQUIVOS_RECEBIDOS!$F$2:$F$4998,ARQUIVOS_RECEBIDOS!$E$2:$E$4998=LD_01[[#This Row],[DOCUMENTO]])))</f>
        <v>R00</v>
      </c>
      <c r="J1136" s="13" cm="1">
        <f t="array" ref="J1136">_xlfn.UNIQUE(_xlfn._xlws.FILTER(ARQUIVOS[DATA RECEBIMENTO],(ARQUIVOS[DOCUMENTO]=LD_01[[#This Row],[DOCUMENTO]])*(ARQUIVOS[REVISÃO]=LD_01[[#This Row],[REVISÃO]])))</f>
        <v>45838</v>
      </c>
      <c r="K11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7" spans="1:12" ht="28.8" x14ac:dyDescent="0.3">
      <c r="A1137" s="6" t="s">
        <v>3711</v>
      </c>
      <c r="B1137" s="6" t="str">
        <f>VLOOKUP(LD_01[[#This Row],[DOCUMENTO]],_xlfn.SORTBY(ARQUIVOS_RECEBIDOS!$E$2:$F$4998,ARQUIVOS_RECEBIDOS!$F$2:$F$4998,-1),2,)</f>
        <v>R00</v>
      </c>
      <c r="C1137" s="6" t="s">
        <v>4324</v>
      </c>
      <c r="D1137" s="8" t="s">
        <v>4961</v>
      </c>
      <c r="E1137" s="8" t="s">
        <v>4334</v>
      </c>
      <c r="F1137" s="6" t="s">
        <v>4151</v>
      </c>
      <c r="G1137" s="49" t="s">
        <v>5490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1137" s="6" t="str" cm="1">
        <f t="array" ref="I1137">_xlfn.TEXTJOIN(", ",TRUE,_xlfn.UNIQUE(_xlfn._xlws.FILTER(ARQUIVOS_RECEBIDOS!$F$2:$F$4998,ARQUIVOS_RECEBIDOS!$E$2:$E$4998=LD_01[[#This Row],[DOCUMENTO]])))</f>
        <v>R00</v>
      </c>
      <c r="J1137" s="13" cm="1">
        <f t="array" ref="J1137">_xlfn.UNIQUE(_xlfn._xlws.FILTER(ARQUIVOS[DATA RECEBIMENTO],(ARQUIVOS[DOCUMENTO]=LD_01[[#This Row],[DOCUMENTO]])*(ARQUIVOS[REVISÃO]=LD_01[[#This Row],[REVISÃO]])))</f>
        <v>45838</v>
      </c>
      <c r="K11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8" spans="1:12" ht="43.2" x14ac:dyDescent="0.3">
      <c r="A1138" s="6" t="s">
        <v>3712</v>
      </c>
      <c r="B1138" s="6" t="str">
        <f>VLOOKUP(LD_01[[#This Row],[DOCUMENTO]],_xlfn.SORTBY(ARQUIVOS_RECEBIDOS!$E$2:$F$4998,ARQUIVOS_RECEBIDOS!$F$2:$F$4998,-1),2,)</f>
        <v>R02</v>
      </c>
      <c r="C1138" s="6" t="s">
        <v>4324</v>
      </c>
      <c r="D1138" s="8" t="s">
        <v>4963</v>
      </c>
      <c r="E1138" s="8" t="s">
        <v>4334</v>
      </c>
      <c r="F1138" s="6" t="s">
        <v>4151</v>
      </c>
      <c r="G1138" s="49" t="s">
        <v>5490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1138" s="6" t="str" cm="1">
        <f t="array" ref="I1138">_xlfn.TEXTJOIN(", ",TRUE,_xlfn.UNIQUE(_xlfn._xlws.FILTER(ARQUIVOS_RECEBIDOS!$F$2:$F$4998,ARQUIVOS_RECEBIDOS!$E$2:$E$4998=LD_01[[#This Row],[DOCUMENTO]])))</f>
        <v>R00, R01, R02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39" spans="1:12" x14ac:dyDescent="0.3">
      <c r="A1139" s="6" t="s">
        <v>3713</v>
      </c>
      <c r="B1139" s="6" t="str">
        <f>VLOOKUP(LD_01[[#This Row],[DOCUMENTO]],_xlfn.SORTBY(ARQUIVOS_RECEBIDOS!$E$2:$F$4998,ARQUIVOS_RECEBIDOS!$F$2:$F$4998,-1),2,)</f>
        <v>R00</v>
      </c>
      <c r="C1139" s="6" t="s">
        <v>4324</v>
      </c>
      <c r="D1139" s="8" t="s">
        <v>4964</v>
      </c>
      <c r="E1139" s="8" t="s">
        <v>4334</v>
      </c>
      <c r="F1139" s="6" t="s">
        <v>4151</v>
      </c>
      <c r="G1139" s="49" t="s">
        <v>5490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1139" s="6" t="str" cm="1">
        <f t="array" ref="I1139">_xlfn.TEXTJOIN(", ",TRUE,_xlfn.UNIQUE(_xlfn._xlws.FILTER(ARQUIVOS_RECEBIDOS!$F$2:$F$4998,ARQUIVOS_RECEBIDOS!$E$2:$E$4998=LD_01[[#This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0" spans="1:12" ht="28.8" x14ac:dyDescent="0.3">
      <c r="A1140" s="6" t="s">
        <v>3714</v>
      </c>
      <c r="B1140" s="6" t="str">
        <f>VLOOKUP(LD_01[[#This Row],[DOCUMENTO]],_xlfn.SORTBY(ARQUIVOS_RECEBIDOS!$E$2:$F$4998,ARQUIVOS_RECEBIDOS!$F$2:$F$4998,-1),2,)</f>
        <v>R00</v>
      </c>
      <c r="C1140" s="6" t="s">
        <v>4324</v>
      </c>
      <c r="D1140" s="8" t="s">
        <v>4965</v>
      </c>
      <c r="E1140" s="8" t="s">
        <v>4334</v>
      </c>
      <c r="F1140" s="6" t="s">
        <v>4151</v>
      </c>
      <c r="G1140" s="49" t="s">
        <v>5490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1140" s="6" t="str" cm="1">
        <f t="array" ref="I1140">_xlfn.TEXTJOIN(", ",TRUE,_xlfn.UNIQUE(_xlfn._xlws.FILTER(ARQUIVOS_RECEBIDOS!$F$2:$F$4998,ARQUIVOS_RECEBIDOS!$E$2:$E$4998=LD_01[[#This Row],[DOCUMENTO]])))</f>
        <v>R00</v>
      </c>
      <c r="J1140" s="13" cm="1">
        <f t="array" ref="J1140">_xlfn.UNIQUE(_xlfn._xlws.FILTER(ARQUIVOS[DATA RECEBIMENTO],(ARQUIVOS[DOCUMENTO]=LD_01[[#This Row],[DOCUMENTO]])*(ARQUIVOS[REVISÃO]=LD_01[[#This Row],[REVISÃO]])))</f>
        <v>45838</v>
      </c>
      <c r="K11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1" spans="1:12" ht="28.8" x14ac:dyDescent="0.3">
      <c r="A1141" s="6" t="s">
        <v>3715</v>
      </c>
      <c r="B1141" s="6" t="str">
        <f>VLOOKUP(LD_01[[#This Row],[DOCUMENTO]],_xlfn.SORTBY(ARQUIVOS_RECEBIDOS!$E$2:$F$4998,ARQUIVOS_RECEBIDOS!$F$2:$F$4998,-1),2,)</f>
        <v>R00</v>
      </c>
      <c r="C1141" s="6" t="s">
        <v>4324</v>
      </c>
      <c r="D1141" s="8" t="s">
        <v>4965</v>
      </c>
      <c r="E1141" s="8" t="s">
        <v>4334</v>
      </c>
      <c r="F1141" s="6" t="s">
        <v>4151</v>
      </c>
      <c r="G1141" s="49" t="s">
        <v>5490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1141" s="6" t="str" cm="1">
        <f t="array" ref="I1141">_xlfn.TEXTJOIN(", ",TRUE,_xlfn.UNIQUE(_xlfn._xlws.FILTER(ARQUIVOS_RECEBIDOS!$F$2:$F$4998,ARQUIVOS_RECEBIDOS!$E$2:$E$4998=LD_01[[#This Row],[DOCUMENTO]])))</f>
        <v>R00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2" spans="1:12" ht="28.8" x14ac:dyDescent="0.3">
      <c r="A1142" s="6" t="s">
        <v>3716</v>
      </c>
      <c r="B1142" s="6" t="str">
        <f>VLOOKUP(LD_01[[#This Row],[DOCUMENTO]],_xlfn.SORTBY(ARQUIVOS_RECEBIDOS!$E$2:$F$4998,ARQUIVOS_RECEBIDOS!$F$2:$F$4998,-1),2,)</f>
        <v>R00</v>
      </c>
      <c r="C1142" s="6" t="s">
        <v>4324</v>
      </c>
      <c r="D1142" s="8" t="s">
        <v>4965</v>
      </c>
      <c r="E1142" s="8" t="s">
        <v>4334</v>
      </c>
      <c r="F1142" s="6" t="s">
        <v>4151</v>
      </c>
      <c r="G1142" s="49" t="s">
        <v>5490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1142" s="6" t="str" cm="1">
        <f t="array" ref="I1142">_xlfn.TEXTJOIN(", ",TRUE,_xlfn.UNIQUE(_xlfn._xlws.FILTER(ARQUIVOS_RECEBIDOS!$F$2:$F$4998,ARQUIVOS_RECEBIDOS!$E$2:$E$4998=LD_01[[#This Row],[DOCUMENTO]])))</f>
        <v>R00</v>
      </c>
      <c r="J1142" s="13" cm="1">
        <f t="array" ref="J1142">_xlfn.UNIQUE(_xlfn._xlws.FILTER(ARQUIVOS[DATA RECEBIMENTO],(ARQUIVOS[DOCUMENTO]=LD_01[[#This Row],[DOCUMENTO]])*(ARQUIVOS[REVISÃO]=LD_01[[#This Row],[REVISÃO]])))</f>
        <v>45838</v>
      </c>
      <c r="K11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3" spans="1:12" x14ac:dyDescent="0.3">
      <c r="A1143" s="6" t="s">
        <v>4059</v>
      </c>
      <c r="B1143" s="6" t="str">
        <f>VLOOKUP(LD_01[[#This Row],[DOCUMENTO]],_xlfn.SORTBY(ARQUIVOS_RECEBIDOS!$E$2:$F$4998,ARQUIVOS_RECEBIDOS!$F$2:$F$4998,-1),2,)</f>
        <v>R02</v>
      </c>
      <c r="C1143" s="6" t="s">
        <v>4324</v>
      </c>
      <c r="D1143" s="8" t="s">
        <v>4966</v>
      </c>
      <c r="E1143" s="8" t="s">
        <v>4334</v>
      </c>
      <c r="F1143" s="6" t="s">
        <v>4151</v>
      </c>
      <c r="G1143" s="49" t="s">
        <v>5490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43" s="6" t="str" cm="1">
        <f t="array" ref="I1143">_xlfn.TEXTJOIN(", ",TRUE,_xlfn.UNIQUE(_xlfn._xlws.FILTER(ARQUIVOS_RECEBIDOS!$F$2:$F$4998,ARQUIVOS_RECEBIDOS!$E$2:$E$4998=LD_01[[#This Row],[DOCUMENTO]])))</f>
        <v>R01, R02</v>
      </c>
      <c r="J1143" s="13" cm="1">
        <f t="array" ref="J1143">_xlfn.UNIQUE(_xlfn._xlws.FILTER(ARQUIVOS[DATA RECEBIMENTO],(ARQUIVOS[DOCUMENTO]=LD_01[[#This Row],[DOCUMENTO]])*(ARQUIVOS[REVISÃO]=LD_01[[#This Row],[REVISÃO]])))</f>
        <v>45931</v>
      </c>
      <c r="K11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4" spans="1:12" x14ac:dyDescent="0.3">
      <c r="A1144" s="6" t="s">
        <v>3717</v>
      </c>
      <c r="B1144" s="6" t="str">
        <f>VLOOKUP(LD_01[[#This Row],[DOCUMENTO]],_xlfn.SORTBY(ARQUIVOS_RECEBIDOS!$E$2:$F$4998,ARQUIVOS_RECEBIDOS!$F$2:$F$4998,-1),2,)</f>
        <v>R03</v>
      </c>
      <c r="C1144" s="6" t="s">
        <v>4324</v>
      </c>
      <c r="D1144" s="8" t="s">
        <v>4967</v>
      </c>
      <c r="E1144" s="8" t="s">
        <v>4334</v>
      </c>
      <c r="F1144" s="6" t="s">
        <v>4151</v>
      </c>
      <c r="G1144" s="49" t="s">
        <v>5490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44" s="6" t="str" cm="1">
        <f t="array" ref="I1144">_xlfn.TEXTJOIN(", ",TRUE,_xlfn.UNIQUE(_xlfn._xlws.FILTER(ARQUIVOS_RECEBIDOS!$F$2:$F$4998,ARQUIVOS_RECEBIDOS!$E$2:$E$4998=LD_01[[#This Row],[DOCUMENTO]])))</f>
        <v>R00, R01, R02, R03</v>
      </c>
      <c r="J1144" s="13" cm="1">
        <f t="array" ref="J1144">_xlfn.UNIQUE(_xlfn._xlws.FILTER(ARQUIVOS[DATA RECEBIMENTO],(ARQUIVOS[DOCUMENTO]=LD_01[[#This Row],[DOCUMENTO]])*(ARQUIVOS[REVISÃO]=LD_01[[#This Row],[REVISÃO]])))</f>
        <v>45931</v>
      </c>
      <c r="K11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5" spans="1:12" x14ac:dyDescent="0.3">
      <c r="A1145" s="6" t="s">
        <v>3718</v>
      </c>
      <c r="B1145" s="6" t="str">
        <f>VLOOKUP(LD_01[[#This Row],[DOCUMENTO]],_xlfn.SORTBY(ARQUIVOS_RECEBIDOS!$E$2:$F$4998,ARQUIVOS_RECEBIDOS!$F$2:$F$4998,-1),2,)</f>
        <v>R00</v>
      </c>
      <c r="C1145" s="6" t="s">
        <v>4324</v>
      </c>
      <c r="D1145" s="8" t="s">
        <v>5033</v>
      </c>
      <c r="E1145" s="8" t="s">
        <v>4334</v>
      </c>
      <c r="F1145" s="6" t="s">
        <v>4151</v>
      </c>
      <c r="G1145" s="49" t="s">
        <v>5490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5" s="6" t="str" cm="1">
        <f t="array" ref="I1145">_xlfn.TEXTJOIN(", ",TRUE,_xlfn.UNIQUE(_xlfn._xlws.FILTER(ARQUIVOS_RECEBIDOS!$F$2:$F$4998,ARQUIVOS_RECEBIDOS!$E$2:$E$4998=LD_01[[#This Row],[DOCUMENTO]])))</f>
        <v>R00</v>
      </c>
      <c r="J1145" s="13" cm="1">
        <f t="array" ref="J1145">_xlfn.UNIQUE(_xlfn._xlws.FILTER(ARQUIVOS[DATA RECEBIMENTO],(ARQUIVOS[DOCUMENTO]=LD_01[[#This Row],[DOCUMENTO]])*(ARQUIVOS[REVISÃO]=LD_01[[#This Row],[REVISÃO]])))</f>
        <v>45838</v>
      </c>
      <c r="K11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01\MSV-163MS-638-NORTE\32.TE</v>
      </c>
      <c r="L11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ATERPA\0.TABLET\A373_Projetos_Ano01\MSV-163MS-638-NORTE\32.TE</v>
      </c>
    </row>
    <row r="1146" spans="1:12" x14ac:dyDescent="0.3">
      <c r="A1146" s="6" t="s">
        <v>3685</v>
      </c>
      <c r="B1146" s="6" t="str">
        <f>VLOOKUP(LD_01[[#This Row],[DOCUMENTO]],_xlfn.SORTBY(ARQUIVOS_RECEBIDOS!$E$2:$F$4998,ARQUIVOS_RECEBIDOS!$F$2:$F$4998,-1),2,)</f>
        <v>R01</v>
      </c>
      <c r="C1146" s="6" t="s">
        <v>4324</v>
      </c>
      <c r="D1146" s="8" t="s">
        <v>4246</v>
      </c>
      <c r="E1146" s="8" t="s">
        <v>4167</v>
      </c>
      <c r="F1146" s="6" t="s">
        <v>4149</v>
      </c>
      <c r="G1146" s="49" t="s">
        <v>5490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1146" s="6" t="str" cm="1">
        <f t="array" ref="I1146">_xlfn.TEXTJOIN(", ",TRUE,_xlfn.UNIQUE(_xlfn._xlws.FILTER(ARQUIVOS_RECEBIDOS!$F$2:$F$4998,ARQUIVOS_RECEBIDOS!$E$2:$E$4998=LD_01[[#This Row],[DOCUMENTO]])))</f>
        <v>R01</v>
      </c>
      <c r="J1146" s="13" cm="1">
        <f t="array" ref="J1146">_xlfn.UNIQUE(_xlfn._xlws.FILTER(ARQUIVOS[DATA RECEBIMENTO],(ARQUIVOS[DOCUMENTO]=LD_01[[#This Row],[DOCUMENTO]])*(ARQUIVOS[REVISÃO]=LD_01[[#This Row],[REVISÃO]])))</f>
        <v>45838</v>
      </c>
      <c r="K11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01\MSV-163MS-638-NORTE\33.TO</v>
      </c>
      <c r="L11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ATERPA\0.TABLET\A373_Projetos_Ano01\MSV-163MS-638-NORTE\33.TO</v>
      </c>
    </row>
    <row r="1147" spans="1:12" x14ac:dyDescent="0.3">
      <c r="A1147" s="6" t="s">
        <v>3686</v>
      </c>
      <c r="B1147" s="6" t="str">
        <f>VLOOKUP(LD_01[[#This Row],[DOCUMENTO]],_xlfn.SORTBY(ARQUIVOS_RECEBIDOS!$E$2:$F$4998,ARQUIVOS_RECEBIDOS!$F$2:$F$4998,-1),2,)</f>
        <v>R01</v>
      </c>
      <c r="C1147" s="6" t="s">
        <v>4324</v>
      </c>
      <c r="D1147" s="8" t="s">
        <v>4246</v>
      </c>
      <c r="E1147" s="8" t="s">
        <v>4167</v>
      </c>
      <c r="F1147" s="6" t="s">
        <v>4149</v>
      </c>
      <c r="G1147" s="49" t="s">
        <v>5490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1147" s="6" t="str" cm="1">
        <f t="array" ref="I1147">_xlfn.TEXTJOIN(", ",TRUE,_xlfn.UNIQUE(_xlfn._xlws.FILTER(ARQUIVOS_RECEBIDOS!$F$2:$F$4998,ARQUIVOS_RECEBIDOS!$E$2:$E$4998=LD_01[[#This Row],[DOCUMENTO]])))</f>
        <v>R01</v>
      </c>
      <c r="J1147" s="13" cm="1">
        <f t="array" ref="J1147">_xlfn.UNIQUE(_xlfn._xlws.FILTER(ARQUIVOS[DATA RECEBIMENTO],(ARQUIVOS[DOCUMENTO]=LD_01[[#This Row],[DOCUMENTO]])*(ARQUIVOS[REVISÃO]=LD_01[[#This Row],[REVISÃO]])))</f>
        <v>45838</v>
      </c>
      <c r="K11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01\MSV-163MS-638-NORTE\33.TO</v>
      </c>
      <c r="L11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ATERPA\0.TABLET\A373_Projetos_Ano01\MSV-163MS-638-NORTE\33.TO</v>
      </c>
    </row>
    <row r="1148" spans="1:12" x14ac:dyDescent="0.3">
      <c r="A1148" s="6" t="s">
        <v>3687</v>
      </c>
      <c r="B1148" s="6" t="str">
        <f>VLOOKUP(LD_01[[#This Row],[DOCUMENTO]],_xlfn.SORTBY(ARQUIVOS_RECEBIDOS!$E$2:$F$4998,ARQUIVOS_RECEBIDOS!$F$2:$F$4998,-1),2,)</f>
        <v>R00</v>
      </c>
      <c r="C1148" s="6" t="s">
        <v>4324</v>
      </c>
      <c r="D1148" s="8" t="s">
        <v>4248</v>
      </c>
      <c r="E1148" s="8" t="s">
        <v>4167</v>
      </c>
      <c r="F1148" s="6" t="s">
        <v>4149</v>
      </c>
      <c r="G1148" s="49" t="s">
        <v>5490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48" s="6" t="str" cm="1">
        <f t="array" ref="I1148">_xlfn.TEXTJOIN(", ",TRUE,_xlfn.UNIQUE(_xlfn._xlws.FILTER(ARQUIVOS_RECEBIDOS!$F$2:$F$4998,ARQUIVOS_RECEBIDOS!$E$2:$E$4998=LD_01[[#This Row],[DOCUMENTO]])))</f>
        <v>R00</v>
      </c>
      <c r="J1148" s="13" cm="1">
        <f t="array" ref="J1148">_xlfn.UNIQUE(_xlfn._xlws.FILTER(ARQUIVOS[DATA RECEBIMENTO],(ARQUIVOS[DOCUMENTO]=LD_01[[#This Row],[DOCUMENTO]])*(ARQUIVOS[REVISÃO]=LD_01[[#This Row],[REVISÃO]])))</f>
        <v>45838</v>
      </c>
      <c r="K11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01\MSV-163MS-638-NORTE\33.TO</v>
      </c>
      <c r="L11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ATERPA\0.TABLET\A373_Projetos_Ano01\MSV-163MS-638-NORTE\33.TO</v>
      </c>
    </row>
    <row r="1149" spans="1:12" ht="28.8" x14ac:dyDescent="0.3">
      <c r="A1149" s="6" t="s">
        <v>3921</v>
      </c>
      <c r="B1149" s="6" t="str">
        <f>VLOOKUP(LD_01[[#This Row],[DOCUMENTO]],_xlfn.SORTBY(ARQUIVOS_RECEBIDOS!$E$2:$F$4998,ARQUIVOS_RECEBIDOS!$F$2:$F$4998,-1),2,)</f>
        <v>R01</v>
      </c>
      <c r="C1149" s="6" t="s">
        <v>4324</v>
      </c>
      <c r="D1149" s="8" t="s">
        <v>5034</v>
      </c>
      <c r="E1149" s="8" t="s">
        <v>4339</v>
      </c>
      <c r="F1149" s="6" t="s">
        <v>4159</v>
      </c>
      <c r="G1149" s="49" t="s">
        <v>5490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9" s="6" t="str" cm="1">
        <f t="array" ref="I1149">_xlfn.TEXTJOIN(", ",TRUE,_xlfn.UNIQUE(_xlfn._xlws.FILTER(ARQUIVOS_RECEBIDOS!$F$2:$F$4998,ARQUIVOS_RECEBIDOS!$E$2:$E$4998=LD_01[[#This Row],[DOCUMENTO]])))</f>
        <v>R01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01\MSV-163MS-638-NORTE\34.TR</v>
      </c>
      <c r="L11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ATERPA\0.TABLET\A373_Projetos_Ano01\MSV-163MS-638-NORTE\34.TR</v>
      </c>
    </row>
    <row r="1150" spans="1:12" ht="28.8" x14ac:dyDescent="0.3">
      <c r="A1150" s="6" t="s">
        <v>3934</v>
      </c>
      <c r="B1150" s="6" t="str">
        <f>VLOOKUP(LD_01[[#This Row],[DOCUMENTO]],_xlfn.SORTBY(ARQUIVOS_RECEBIDOS!$E$2:$F$4998,ARQUIVOS_RECEBIDOS!$F$2:$F$4998,-1),2,)</f>
        <v>R04</v>
      </c>
      <c r="C1150" s="6" t="s">
        <v>4325</v>
      </c>
      <c r="D1150" s="8" t="s">
        <v>4267</v>
      </c>
      <c r="E1150" s="8" t="s">
        <v>4146</v>
      </c>
      <c r="F1150" s="6" t="s">
        <v>4152</v>
      </c>
      <c r="G1150" s="49" t="s">
        <v>5490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50" s="6" t="str" cm="1">
        <f t="array" ref="I1150">_xlfn.TEXTJOIN(", ",TRUE,_xlfn.UNIQUE(_xlfn._xlws.FILTER(ARQUIVOS_RECEBIDOS!$F$2:$F$4998,ARQUIVOS_RECEBIDOS!$E$2:$E$4998=LD_01[[#This Row],[DOCUMENTO]])))</f>
        <v>R03, R04</v>
      </c>
      <c r="J1150" s="13" cm="1">
        <f t="array" ref="J1150">_xlfn.UNIQUE(_xlfn._xlws.FILTER(ARQUIVOS[DATA RECEBIMENTO],(ARQUIVOS[DOCUMENTO]=LD_01[[#This Row],[DOCUMENTO]])*(ARQUIVOS[REVISÃO]=LD_01[[#This Row],[REVISÃO]])))</f>
        <v>45895</v>
      </c>
      <c r="K11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1" spans="1:12" ht="28.8" x14ac:dyDescent="0.3">
      <c r="A1151" s="6" t="s">
        <v>3935</v>
      </c>
      <c r="B1151" s="6" t="str">
        <f>VLOOKUP(LD_01[[#This Row],[DOCUMENTO]],_xlfn.SORTBY(ARQUIVOS_RECEBIDOS!$E$2:$F$4998,ARQUIVOS_RECEBIDOS!$F$2:$F$4998,-1),2,)</f>
        <v>R04</v>
      </c>
      <c r="C1151" s="6" t="s">
        <v>4325</v>
      </c>
      <c r="D1151" s="8" t="s">
        <v>4267</v>
      </c>
      <c r="E1151" s="8" t="s">
        <v>4146</v>
      </c>
      <c r="F1151" s="6" t="s">
        <v>4152</v>
      </c>
      <c r="G1151" s="49" t="s">
        <v>5490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51" s="6" t="str" cm="1">
        <f t="array" ref="I1151">_xlfn.TEXTJOIN(", ",TRUE,_xlfn.UNIQUE(_xlfn._xlws.FILTER(ARQUIVOS_RECEBIDOS!$F$2:$F$4998,ARQUIVOS_RECEBIDOS!$E$2:$E$4998=LD_01[[#This Row],[DOCUMENTO]])))</f>
        <v>R03, R04</v>
      </c>
      <c r="J1151" s="13" cm="1">
        <f t="array" ref="J1151">_xlfn.UNIQUE(_xlfn._xlws.FILTER(ARQUIVOS[DATA RECEBIMENTO],(ARQUIVOS[DOCUMENTO]=LD_01[[#This Row],[DOCUMENTO]])*(ARQUIVOS[REVISÃO]=LD_01[[#This Row],[REVISÃO]])))</f>
        <v>45895</v>
      </c>
      <c r="K11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2" spans="1:12" ht="28.8" x14ac:dyDescent="0.3">
      <c r="A1152" s="6" t="s">
        <v>3936</v>
      </c>
      <c r="B1152" s="6" t="str">
        <f>VLOOKUP(LD_01[[#This Row],[DOCUMENTO]],_xlfn.SORTBY(ARQUIVOS_RECEBIDOS!$E$2:$F$4998,ARQUIVOS_RECEBIDOS!$F$2:$F$4998,-1),2,)</f>
        <v>R02</v>
      </c>
      <c r="C1152" s="6" t="s">
        <v>4325</v>
      </c>
      <c r="D1152" s="8" t="s">
        <v>4268</v>
      </c>
      <c r="E1152" s="8" t="s">
        <v>4146</v>
      </c>
      <c r="F1152" s="6" t="s">
        <v>4152</v>
      </c>
      <c r="G1152" s="49" t="s">
        <v>5490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52" s="6" t="str" cm="1">
        <f t="array" ref="I1152">_xlfn.TEXTJOIN(", ",TRUE,_xlfn.UNIQUE(_xlfn._xlws.FILTER(ARQUIVOS_RECEBIDOS!$F$2:$F$4998,ARQUIVOS_RECEBIDOS!$E$2:$E$4998=LD_01[[#This Row],[DOCUMENTO]])))</f>
        <v>R02</v>
      </c>
      <c r="J1152" s="13" cm="1">
        <f t="array" ref="J1152">_xlfn.UNIQUE(_xlfn._xlws.FILTER(ARQUIVOS[DATA RECEBIMENTO],(ARQUIVOS[DOCUMENTO]=LD_01[[#This Row],[DOCUMENTO]])*(ARQUIVOS[REVISÃO]=LD_01[[#This Row],[REVISÃO]])))</f>
        <v>45838</v>
      </c>
      <c r="K11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3" spans="1:12" ht="28.8" x14ac:dyDescent="0.3">
      <c r="A1153" s="6" t="s">
        <v>3937</v>
      </c>
      <c r="B1153" s="6" t="str">
        <f>VLOOKUP(LD_01[[#This Row],[DOCUMENTO]],_xlfn.SORTBY(ARQUIVOS_RECEBIDOS!$E$2:$F$4998,ARQUIVOS_RECEBIDOS!$F$2:$F$4998,-1),2,)</f>
        <v>R01</v>
      </c>
      <c r="C1153" s="6" t="s">
        <v>4325</v>
      </c>
      <c r="D1153" s="8" t="s">
        <v>4269</v>
      </c>
      <c r="E1153" s="8" t="s">
        <v>4146</v>
      </c>
      <c r="F1153" s="6" t="s">
        <v>4152</v>
      </c>
      <c r="G1153" s="49" t="s">
        <v>5490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53" s="6" t="str" cm="1">
        <f t="array" ref="I1153">_xlfn.TEXTJOIN(", ",TRUE,_xlfn.UNIQUE(_xlfn._xlws.FILTER(ARQUIVOS_RECEBIDOS!$F$2:$F$4998,ARQUIVOS_RECEBIDOS!$E$2:$E$4998=LD_01[[#This Row],[DOCUMENTO]])))</f>
        <v>R01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4" spans="1:12" ht="43.2" x14ac:dyDescent="0.3">
      <c r="A1154" s="6" t="s">
        <v>3938</v>
      </c>
      <c r="B1154" s="6" t="str">
        <f>VLOOKUP(LD_01[[#This Row],[DOCUMENTO]],_xlfn.SORTBY(ARQUIVOS_RECEBIDOS!$E$2:$F$4998,ARQUIVOS_RECEBIDOS!$F$2:$F$4998,-1),2,)</f>
        <v>R00</v>
      </c>
      <c r="C1154" s="6" t="s">
        <v>4325</v>
      </c>
      <c r="D1154" s="8" t="s">
        <v>4270</v>
      </c>
      <c r="E1154" s="8" t="s">
        <v>4146</v>
      </c>
      <c r="F1154" s="6" t="s">
        <v>4152</v>
      </c>
      <c r="G1154" s="49" t="s">
        <v>5490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54" s="6" t="str" cm="1">
        <f t="array" ref="I1154">_xlfn.TEXTJOIN(", ",TRUE,_xlfn.UNIQUE(_xlfn._xlws.FILTER(ARQUIVOS_RECEBIDOS!$F$2:$F$4998,ARQUIVOS_RECEBIDOS!$E$2:$E$4998=LD_01[[#This Row],[DOCUMENTO]])))</f>
        <v>R00</v>
      </c>
      <c r="J1154" s="13" cm="1">
        <f t="array" ref="J1154">_xlfn.UNIQUE(_xlfn._xlws.FILTER(ARQUIVOS[DATA RECEBIMENTO],(ARQUIVOS[DOCUMENTO]=LD_01[[#This Row],[DOCUMENTO]])*(ARQUIVOS[REVISÃO]=LD_01[[#This Row],[REVISÃO]])))</f>
        <v>45838</v>
      </c>
      <c r="K11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5" spans="1:12" ht="28.8" x14ac:dyDescent="0.3">
      <c r="A1155" s="6" t="s">
        <v>3939</v>
      </c>
      <c r="B1155" s="6" t="str">
        <f>VLOOKUP(LD_01[[#This Row],[DOCUMENTO]],_xlfn.SORTBY(ARQUIVOS_RECEBIDOS!$E$2:$F$4998,ARQUIVOS_RECEBIDOS!$F$2:$F$4998,-1),2,)</f>
        <v>R00</v>
      </c>
      <c r="C1155" s="6" t="s">
        <v>4325</v>
      </c>
      <c r="D1155" s="8" t="s">
        <v>4271</v>
      </c>
      <c r="E1155" s="8" t="s">
        <v>4146</v>
      </c>
      <c r="F1155" s="6" t="s">
        <v>4152</v>
      </c>
      <c r="G1155" s="49" t="s">
        <v>5490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55" s="6" t="str" cm="1">
        <f t="array" ref="I1155">_xlfn.TEXTJOIN(", ",TRUE,_xlfn.UNIQUE(_xlfn._xlws.FILTER(ARQUIVOS_RECEBIDOS!$F$2:$F$4998,ARQUIVOS_RECEBIDOS!$E$2:$E$4998=LD_01[[#This Row],[DOCUMENTO]])))</f>
        <v>R00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6" spans="1:12" ht="43.2" x14ac:dyDescent="0.3">
      <c r="A1156" s="6" t="s">
        <v>3940</v>
      </c>
      <c r="B1156" s="6" t="str">
        <f>VLOOKUP(LD_01[[#This Row],[DOCUMENTO]],_xlfn.SORTBY(ARQUIVOS_RECEBIDOS!$E$2:$F$4998,ARQUIVOS_RECEBIDOS!$F$2:$F$4998,-1),2,)</f>
        <v>R00</v>
      </c>
      <c r="C1156" s="6" t="s">
        <v>4325</v>
      </c>
      <c r="D1156" s="8" t="s">
        <v>4272</v>
      </c>
      <c r="E1156" s="8" t="s">
        <v>4146</v>
      </c>
      <c r="F1156" s="6" t="s">
        <v>4152</v>
      </c>
      <c r="G1156" s="49" t="s">
        <v>5490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56" s="6" t="str" cm="1">
        <f t="array" ref="I1156">_xlfn.TEXTJOIN(", ",TRUE,_xlfn.UNIQUE(_xlfn._xlws.FILTER(ARQUIVOS_RECEBIDOS!$F$2:$F$4998,ARQUIVOS_RECEBIDOS!$E$2:$E$4998=LD_01[[#This Row],[DOCUMENTO]])))</f>
        <v>R00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7" spans="1:12" ht="43.2" x14ac:dyDescent="0.3">
      <c r="A1157" s="6" t="s">
        <v>3941</v>
      </c>
      <c r="B1157" s="6" t="str">
        <f>VLOOKUP(LD_01[[#This Row],[DOCUMENTO]],_xlfn.SORTBY(ARQUIVOS_RECEBIDOS!$E$2:$F$4998,ARQUIVOS_RECEBIDOS!$F$2:$F$4998,-1),2,)</f>
        <v>R00</v>
      </c>
      <c r="C1157" s="6" t="s">
        <v>4325</v>
      </c>
      <c r="D1157" s="8" t="s">
        <v>4273</v>
      </c>
      <c r="E1157" s="8" t="s">
        <v>4146</v>
      </c>
      <c r="F1157" s="6" t="s">
        <v>4152</v>
      </c>
      <c r="G1157" s="49" t="s">
        <v>5490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57" s="6" t="str" cm="1">
        <f t="array" ref="I1157">_xlfn.TEXTJOIN(", ",TRUE,_xlfn.UNIQUE(_xlfn._xlws.FILTER(ARQUIVOS_RECEBIDOS!$F$2:$F$4998,ARQUIVOS_RECEBIDOS!$E$2:$E$4998=LD_01[[#This Row],[DOCUMENTO]])))</f>
        <v>R00</v>
      </c>
      <c r="J1157" s="13" cm="1">
        <f t="array" ref="J1157">_xlfn.UNIQUE(_xlfn._xlws.FILTER(ARQUIVOS[DATA RECEBIMENTO],(ARQUIVOS[DOCUMENTO]=LD_01[[#This Row],[DOCUMENTO]])*(ARQUIVOS[REVISÃO]=LD_01[[#This Row],[REVISÃO]])))</f>
        <v>45838</v>
      </c>
      <c r="K11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8" spans="1:12" ht="28.8" x14ac:dyDescent="0.3">
      <c r="A1158" s="6" t="s">
        <v>3942</v>
      </c>
      <c r="B1158" s="6" t="str">
        <f>VLOOKUP(LD_01[[#This Row],[DOCUMENTO]],_xlfn.SORTBY(ARQUIVOS_RECEBIDOS!$E$2:$F$4998,ARQUIVOS_RECEBIDOS!$F$2:$F$4998,-1),2,)</f>
        <v>R04</v>
      </c>
      <c r="C1158" s="6" t="s">
        <v>4325</v>
      </c>
      <c r="D1158" s="8" t="s">
        <v>4274</v>
      </c>
      <c r="E1158" s="8" t="s">
        <v>4146</v>
      </c>
      <c r="F1158" s="6" t="s">
        <v>4152</v>
      </c>
      <c r="G1158" s="49" t="s">
        <v>5490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58" s="6" t="str" cm="1">
        <f t="array" ref="I1158">_xlfn.TEXTJOIN(", ",TRUE,_xlfn.UNIQUE(_xlfn._xlws.FILTER(ARQUIVOS_RECEBIDOS!$F$2:$F$4998,ARQUIVOS_RECEBIDOS!$E$2:$E$4998=LD_01[[#This Row],[DOCUMENTO]])))</f>
        <v>R03, R04</v>
      </c>
      <c r="J1158" s="13" cm="1">
        <f t="array" ref="J1158">_xlfn.UNIQUE(_xlfn._xlws.FILTER(ARQUIVOS[DATA RECEBIMENTO],(ARQUIVOS[DOCUMENTO]=LD_01[[#This Row],[DOCUMENTO]])*(ARQUIVOS[REVISÃO]=LD_01[[#This Row],[REVISÃO]])))</f>
        <v>45895</v>
      </c>
      <c r="K11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59" spans="1:12" ht="28.8" x14ac:dyDescent="0.3">
      <c r="A1159" s="6" t="s">
        <v>3943</v>
      </c>
      <c r="B1159" s="6" t="str">
        <f>VLOOKUP(LD_01[[#This Row],[DOCUMENTO]],_xlfn.SORTBY(ARQUIVOS_RECEBIDOS!$E$2:$F$4998,ARQUIVOS_RECEBIDOS!$F$2:$F$4998,-1),2,)</f>
        <v>R01</v>
      </c>
      <c r="C1159" s="6" t="s">
        <v>4325</v>
      </c>
      <c r="D1159" s="8" t="s">
        <v>4275</v>
      </c>
      <c r="E1159" s="8" t="s">
        <v>4146</v>
      </c>
      <c r="F1159" s="6" t="s">
        <v>4152</v>
      </c>
      <c r="G1159" s="49" t="s">
        <v>5490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59" s="6" t="str" cm="1">
        <f t="array" ref="I1159">_xlfn.TEXTJOIN(", ",TRUE,_xlfn.UNIQUE(_xlfn._xlws.FILTER(ARQUIVOS_RECEBIDOS!$F$2:$F$4998,ARQUIVOS_RECEBIDOS!$E$2:$E$4998=LD_01[[#This Row],[DOCUMENTO]])))</f>
        <v>R01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01\MSV-163MS-702-NORTE\10.DR</v>
      </c>
      <c r="L11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ATERPA\0.TABLET\A373_Projetos_Ano01\MSV-163MS-702-NORTE\10.DR</v>
      </c>
    </row>
    <row r="1160" spans="1:12" ht="28.8" x14ac:dyDescent="0.3">
      <c r="A1160" s="6" t="s">
        <v>3967</v>
      </c>
      <c r="B1160" s="6" t="str">
        <f>VLOOKUP(LD_01[[#This Row],[DOCUMENTO]],_xlfn.SORTBY(ARQUIVOS_RECEBIDOS!$E$2:$F$4998,ARQUIVOS_RECEBIDOS!$F$2:$F$4998,-1),2,)</f>
        <v>R02</v>
      </c>
      <c r="C1160" s="6" t="s">
        <v>4325</v>
      </c>
      <c r="D1160" s="8" t="s">
        <v>4290</v>
      </c>
      <c r="E1160" s="8" t="s">
        <v>4148</v>
      </c>
      <c r="F1160" s="6" t="s">
        <v>4157</v>
      </c>
      <c r="G1160" s="49" t="s">
        <v>5490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60" s="6" t="str" cm="1">
        <f t="array" ref="I1160">_xlfn.TEXTJOIN(", ",TRUE,_xlfn.UNIQUE(_xlfn._xlws.FILTER(ARQUIVOS_RECEBIDOS!$F$2:$F$4998,ARQUIVOS_RECEBIDOS!$E$2:$E$4998=LD_01[[#This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01\MSV-163MS-702-NORTE\12.DV</v>
      </c>
      <c r="L11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ATERPA\0.TABLET\A373_Projetos_Ano01\MSV-163MS-702-NORTE\12.DV</v>
      </c>
    </row>
    <row r="1161" spans="1:12" ht="28.8" x14ac:dyDescent="0.3">
      <c r="A1161" s="6" t="s">
        <v>3968</v>
      </c>
      <c r="B1161" s="6" t="str">
        <f>VLOOKUP(LD_01[[#This Row],[DOCUMENTO]],_xlfn.SORTBY(ARQUIVOS_RECEBIDOS!$E$2:$F$4998,ARQUIVOS_RECEBIDOS!$F$2:$F$4998,-1),2,)</f>
        <v>R02</v>
      </c>
      <c r="C1161" s="6" t="s">
        <v>4325</v>
      </c>
      <c r="D1161" s="8" t="s">
        <v>4175</v>
      </c>
      <c r="E1161" s="8" t="s">
        <v>4148</v>
      </c>
      <c r="F1161" s="6" t="s">
        <v>4157</v>
      </c>
      <c r="G1161" s="49" t="s">
        <v>5490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61" s="6" t="str" cm="1">
        <f t="array" ref="I1161">_xlfn.TEXTJOIN(", ",TRUE,_xlfn.UNIQUE(_xlfn._xlws.FILTER(ARQUIVOS_RECEBIDOS!$F$2:$F$4998,ARQUIVOS_RECEBIDOS!$E$2:$E$4998=LD_01[[#This Row],[DOCUMENTO]])))</f>
        <v>R02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01\MSV-163MS-702-NORTE\12.DV</v>
      </c>
      <c r="L11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ATERPA\0.TABLET\A373_Projetos_Ano01\MSV-163MS-702-NORTE\12.DV</v>
      </c>
    </row>
    <row r="1162" spans="1:12" ht="28.8" x14ac:dyDescent="0.3">
      <c r="A1162" s="6" t="s">
        <v>3969</v>
      </c>
      <c r="B1162" s="6" t="str">
        <f>VLOOKUP(LD_01[[#This Row],[DOCUMENTO]],_xlfn.SORTBY(ARQUIVOS_RECEBIDOS!$E$2:$F$4998,ARQUIVOS_RECEBIDOS!$F$2:$F$4998,-1),2,)</f>
        <v>R02</v>
      </c>
      <c r="C1162" s="6" t="s">
        <v>4325</v>
      </c>
      <c r="D1162" s="8" t="s">
        <v>4176</v>
      </c>
      <c r="E1162" s="8" t="s">
        <v>4148</v>
      </c>
      <c r="F1162" s="6" t="s">
        <v>4157</v>
      </c>
      <c r="G1162" s="49" t="s">
        <v>5490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62" s="6" t="str" cm="1">
        <f t="array" ref="I1162">_xlfn.TEXTJOIN(", ",TRUE,_xlfn.UNIQUE(_xlfn._xlws.FILTER(ARQUIVOS_RECEBIDOS!$F$2:$F$4998,ARQUIVOS_RECEBIDOS!$E$2:$E$4998=LD_01[[#This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01\MSV-163MS-702-NORTE\12.DV</v>
      </c>
      <c r="L11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ATERPA\0.TABLET\A373_Projetos_Ano01\MSV-163MS-702-NORTE\12.DV</v>
      </c>
    </row>
    <row r="1163" spans="1:12" ht="28.8" x14ac:dyDescent="0.3">
      <c r="A1163" s="6" t="s">
        <v>3970</v>
      </c>
      <c r="B1163" s="6" t="str">
        <f>VLOOKUP(LD_01[[#This Row],[DOCUMENTO]],_xlfn.SORTBY(ARQUIVOS_RECEBIDOS!$E$2:$F$4998,ARQUIVOS_RECEBIDOS!$F$2:$F$4998,-1),2,)</f>
        <v>R00</v>
      </c>
      <c r="C1163" s="6" t="s">
        <v>4325</v>
      </c>
      <c r="D1163" s="8" t="s">
        <v>4171</v>
      </c>
      <c r="E1163" s="8" t="s">
        <v>4148</v>
      </c>
      <c r="F1163" s="6" t="s">
        <v>4157</v>
      </c>
      <c r="G1163" s="49" t="s">
        <v>5490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63" s="6" t="str" cm="1">
        <f t="array" ref="I1163">_xlfn.TEXTJOIN(", ",TRUE,_xlfn.UNIQUE(_xlfn._xlws.FILTER(ARQUIVOS_RECEBIDOS!$F$2:$F$4998,ARQUIVOS_RECEBIDOS!$E$2:$E$4998=LD_01[[#This Row],[DOCUMENTO]])))</f>
        <v>R00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01\MSV-163MS-702-NORTE\12.DV</v>
      </c>
      <c r="L11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ATERPA\0.TABLET\A373_Projetos_Ano01\MSV-163MS-702-NORTE\12.DV</v>
      </c>
    </row>
    <row r="1164" spans="1:12" ht="43.2" x14ac:dyDescent="0.3">
      <c r="A1164" s="6" t="s">
        <v>3954</v>
      </c>
      <c r="B1164" s="6" t="str">
        <f>VLOOKUP(LD_01[[#This Row],[DOCUMENTO]],_xlfn.SORTBY(ARQUIVOS_RECEBIDOS!$E$2:$F$4998,ARQUIVOS_RECEBIDOS!$F$2:$F$4998,-1),2,)</f>
        <v>R02</v>
      </c>
      <c r="C1164" s="6" t="s">
        <v>4325</v>
      </c>
      <c r="D1164" s="8" t="s">
        <v>4284</v>
      </c>
      <c r="E1164" s="8" t="s">
        <v>4342</v>
      </c>
      <c r="F1164" s="6" t="s">
        <v>4162</v>
      </c>
      <c r="G1164" s="49" t="s">
        <v>5490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64" s="6" t="str" cm="1">
        <f t="array" ref="I1164">_xlfn.TEXTJOIN(", ",TRUE,_xlfn.UNIQUE(_xlfn._xlws.FILTER(ARQUIVOS_RECEBIDOS!$F$2:$F$4998,ARQUIVOS_RECEBIDOS!$E$2:$E$4998=LD_01[[#This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65" spans="1:12" ht="43.2" x14ac:dyDescent="0.3">
      <c r="A1165" s="6" t="s">
        <v>3955</v>
      </c>
      <c r="B1165" s="6" t="str">
        <f>VLOOKUP(LD_01[[#This Row],[DOCUMENTO]],_xlfn.SORTBY(ARQUIVOS_RECEBIDOS!$E$2:$F$4998,ARQUIVOS_RECEBIDOS!$F$2:$F$4998,-1),2,)</f>
        <v>R03</v>
      </c>
      <c r="C1165" s="6" t="s">
        <v>4325</v>
      </c>
      <c r="D1165" s="8" t="s">
        <v>4285</v>
      </c>
      <c r="E1165" s="8" t="s">
        <v>4342</v>
      </c>
      <c r="F1165" s="6" t="s">
        <v>4162</v>
      </c>
      <c r="G1165" s="49" t="s">
        <v>5490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65" s="6" t="str" cm="1">
        <f t="array" ref="I1165">_xlfn.TEXTJOIN(", ",TRUE,_xlfn.UNIQUE(_xlfn._xlws.FILTER(ARQUIVOS_RECEBIDOS!$F$2:$F$4998,ARQUIVOS_RECEBIDOS!$E$2:$E$4998=LD_01[[#This Row],[DOCUMENTO]])))</f>
        <v>R02, R03</v>
      </c>
      <c r="J1165" s="13" cm="1">
        <f t="array" ref="J1165">_xlfn.UNIQUE(_xlfn._xlws.FILTER(ARQUIVOS[DATA RECEBIMENTO],(ARQUIVOS[DOCUMENTO]=LD_01[[#This Row],[DOCUMENTO]])*(ARQUIVOS[REVISÃO]=LD_01[[#This Row],[REVISÃO]])))</f>
        <v>45895</v>
      </c>
      <c r="K11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66" spans="1:12" ht="43.2" x14ac:dyDescent="0.3">
      <c r="A1166" s="6" t="s">
        <v>3956</v>
      </c>
      <c r="B1166" s="6" t="str">
        <f>VLOOKUP(LD_01[[#This Row],[DOCUMENTO]],_xlfn.SORTBY(ARQUIVOS_RECEBIDOS!$E$2:$F$4998,ARQUIVOS_RECEBIDOS!$F$2:$F$4998,-1),2,)</f>
        <v>R04</v>
      </c>
      <c r="C1166" s="6" t="s">
        <v>4325</v>
      </c>
      <c r="D1166" s="8" t="s">
        <v>4286</v>
      </c>
      <c r="E1166" s="8" t="s">
        <v>4342</v>
      </c>
      <c r="F1166" s="6" t="s">
        <v>4162</v>
      </c>
      <c r="G1166" s="49" t="s">
        <v>5490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66" s="6" t="str" cm="1">
        <f t="array" ref="I1166">_xlfn.TEXTJOIN(", ",TRUE,_xlfn.UNIQUE(_xlfn._xlws.FILTER(ARQUIVOS_RECEBIDOS!$F$2:$F$4998,ARQUIVOS_RECEBIDOS!$E$2:$E$4998=LD_01[[#This Row],[DOCUMENTO]])))</f>
        <v>R04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67" spans="1:12" ht="43.2" x14ac:dyDescent="0.3">
      <c r="A1167" s="6" t="s">
        <v>3957</v>
      </c>
      <c r="B1167" s="6" t="str">
        <f>VLOOKUP(LD_01[[#This Row],[DOCUMENTO]],_xlfn.SORTBY(ARQUIVOS_RECEBIDOS!$E$2:$F$4998,ARQUIVOS_RECEBIDOS!$F$2:$F$4998,-1),2,)</f>
        <v>R03</v>
      </c>
      <c r="C1167" s="6" t="s">
        <v>4325</v>
      </c>
      <c r="D1167" s="8" t="s">
        <v>4191</v>
      </c>
      <c r="E1167" s="8" t="s">
        <v>4342</v>
      </c>
      <c r="F1167" s="6" t="s">
        <v>4162</v>
      </c>
      <c r="G1167" s="49" t="s">
        <v>5490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67" s="6" t="str" cm="1">
        <f t="array" ref="I1167">_xlfn.TEXTJOIN(", ",TRUE,_xlfn.UNIQUE(_xlfn._xlws.FILTER(ARQUIVOS_RECEBIDOS!$F$2:$F$4998,ARQUIVOS_RECEBIDOS!$E$2:$E$4998=LD_01[[#This Row],[DOCUMENTO]])))</f>
        <v>R02, R03</v>
      </c>
      <c r="J1167" s="13" cm="1">
        <f t="array" ref="J1167">_xlfn.UNIQUE(_xlfn._xlws.FILTER(ARQUIVOS[DATA RECEBIMENTO],(ARQUIVOS[DOCUMENTO]=LD_01[[#This Row],[DOCUMENTO]])*(ARQUIVOS[REVISÃO]=LD_01[[#This Row],[REVISÃO]])))</f>
        <v>45895</v>
      </c>
      <c r="K11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68" spans="1:12" ht="43.2" x14ac:dyDescent="0.3">
      <c r="A1168" s="6" t="s">
        <v>3958</v>
      </c>
      <c r="B1168" s="6" t="str">
        <f>VLOOKUP(LD_01[[#This Row],[DOCUMENTO]],_xlfn.SORTBY(ARQUIVOS_RECEBIDOS!$E$2:$F$4998,ARQUIVOS_RECEBIDOS!$F$2:$F$4998,-1),2,)</f>
        <v>R03</v>
      </c>
      <c r="C1168" s="6" t="s">
        <v>4325</v>
      </c>
      <c r="D1168" s="8" t="s">
        <v>4287</v>
      </c>
      <c r="E1168" s="8" t="s">
        <v>4342</v>
      </c>
      <c r="F1168" s="6" t="s">
        <v>4162</v>
      </c>
      <c r="G1168" s="49" t="s">
        <v>5490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68" s="6" t="str" cm="1">
        <f t="array" ref="I1168">_xlfn.TEXTJOIN(", ",TRUE,_xlfn.UNIQUE(_xlfn._xlws.FILTER(ARQUIVOS_RECEBIDOS!$F$2:$F$4998,ARQUIVOS_RECEBIDOS!$E$2:$E$4998=LD_01[[#This Row],[DOCUMENTO]])))</f>
        <v>R03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69" spans="1:12" ht="43.2" x14ac:dyDescent="0.3">
      <c r="A1169" s="6" t="s">
        <v>3959</v>
      </c>
      <c r="B1169" s="6" t="str">
        <f>VLOOKUP(LD_01[[#This Row],[DOCUMENTO]],_xlfn.SORTBY(ARQUIVOS_RECEBIDOS!$E$2:$F$4998,ARQUIVOS_RECEBIDOS!$F$2:$F$4998,-1),2,)</f>
        <v>R02</v>
      </c>
      <c r="C1169" s="6" t="s">
        <v>4325</v>
      </c>
      <c r="D1169" s="8" t="s">
        <v>4193</v>
      </c>
      <c r="E1169" s="8" t="s">
        <v>4342</v>
      </c>
      <c r="F1169" s="6" t="s">
        <v>4162</v>
      </c>
      <c r="G1169" s="49" t="s">
        <v>5490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69" s="6" t="str" cm="1">
        <f t="array" ref="I1169">_xlfn.TEXTJOIN(", ",TRUE,_xlfn.UNIQUE(_xlfn._xlws.FILTER(ARQUIVOS_RECEBIDOS!$F$2:$F$4998,ARQUIVOS_RECEBIDOS!$E$2:$E$4998=LD_01[[#This Row],[DOCUMENTO]])))</f>
        <v>R02</v>
      </c>
      <c r="J1169" s="13" cm="1">
        <f t="array" ref="J1169">_xlfn.UNIQUE(_xlfn._xlws.FILTER(ARQUIVOS[DATA RECEBIMENTO],(ARQUIVOS[DOCUMENTO]=LD_01[[#This Row],[DOCUMENTO]])*(ARQUIVOS[REVISÃO]=LD_01[[#This Row],[REVISÃO]])))</f>
        <v>45838</v>
      </c>
      <c r="K11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70" spans="1:12" ht="43.2" x14ac:dyDescent="0.3">
      <c r="A1170" s="6" t="s">
        <v>3960</v>
      </c>
      <c r="B1170" s="6" t="str">
        <f>VLOOKUP(LD_01[[#This Row],[DOCUMENTO]],_xlfn.SORTBY(ARQUIVOS_RECEBIDOS!$E$2:$F$4998,ARQUIVOS_RECEBIDOS!$F$2:$F$4998,-1),2,)</f>
        <v>R04</v>
      </c>
      <c r="C1170" s="6" t="s">
        <v>4325</v>
      </c>
      <c r="D1170" s="8" t="s">
        <v>4194</v>
      </c>
      <c r="E1170" s="8" t="s">
        <v>4342</v>
      </c>
      <c r="F1170" s="6" t="s">
        <v>4162</v>
      </c>
      <c r="G1170" s="49" t="s">
        <v>5490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70" s="6" t="str" cm="1">
        <f t="array" ref="I1170">_xlfn.TEXTJOIN(", ",TRUE,_xlfn.UNIQUE(_xlfn._xlws.FILTER(ARQUIVOS_RECEBIDOS!$F$2:$F$4998,ARQUIVOS_RECEBIDOS!$E$2:$E$4998=LD_01[[#This Row],[DOCUMENTO]])))</f>
        <v>R02, R04</v>
      </c>
      <c r="J1170" s="13" cm="1">
        <f t="array" ref="J1170">_xlfn.UNIQUE(_xlfn._xlws.FILTER(ARQUIVOS[DATA RECEBIMENTO],(ARQUIVOS[DOCUMENTO]=LD_01[[#This Row],[DOCUMENTO]])*(ARQUIVOS[REVISÃO]=LD_01[[#This Row],[REVISÃO]])))</f>
        <v>45946</v>
      </c>
      <c r="K11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01\MSV-163MS-702-NORTE\14.EL</v>
      </c>
      <c r="L11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ATERPA\0.TABLET\A373_Projetos_Ano01\MSV-163MS-702-NORTE\14.EL</v>
      </c>
    </row>
    <row r="1171" spans="1:12" ht="28.8" x14ac:dyDescent="0.3">
      <c r="A1171" s="6" t="s">
        <v>3924</v>
      </c>
      <c r="B1171" s="6" t="str">
        <f>VLOOKUP(LD_01[[#This Row],[DOCUMENTO]],_xlfn.SORTBY(ARQUIVOS_RECEBIDOS!$E$2:$F$4998,ARQUIVOS_RECEBIDOS!$F$2:$F$4998,-1),2,)</f>
        <v>R03</v>
      </c>
      <c r="C1171" s="6" t="s">
        <v>4325</v>
      </c>
      <c r="D1171" s="8" t="s">
        <v>4309</v>
      </c>
      <c r="E1171" s="8" t="s">
        <v>4145</v>
      </c>
      <c r="F1171" s="6" t="s">
        <v>4150</v>
      </c>
      <c r="G1171" s="49" t="s">
        <v>5490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71" s="6" t="str" cm="1">
        <f t="array" ref="I1171">_xlfn.TEXTJOIN(", ",TRUE,_xlfn.UNIQUE(_xlfn._xlws.FILTER(ARQUIVOS_RECEBIDOS!$F$2:$F$4998,ARQUIVOS_RECEBIDOS!$E$2:$E$4998=LD_01[[#This Row],[DOCUMENTO]])))</f>
        <v>R03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01\MSV-163MS-702-NORTE\18.GE</v>
      </c>
      <c r="L11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ATERPA\0.TABLET\A373_Projetos_Ano01\MSV-163MS-702-NORTE\18.GE</v>
      </c>
    </row>
    <row r="1172" spans="1:12" ht="28.8" x14ac:dyDescent="0.3">
      <c r="A1172" s="6" t="s">
        <v>3925</v>
      </c>
      <c r="B1172" s="6" t="str">
        <f>VLOOKUP(LD_01[[#This Row],[DOCUMENTO]],_xlfn.SORTBY(ARQUIVOS_RECEBIDOS!$E$2:$F$4998,ARQUIVOS_RECEBIDOS!$F$2:$F$4998,-1),2,)</f>
        <v>R02</v>
      </c>
      <c r="C1172" s="6" t="s">
        <v>4325</v>
      </c>
      <c r="D1172" s="8" t="s">
        <v>4309</v>
      </c>
      <c r="E1172" s="8" t="s">
        <v>4145</v>
      </c>
      <c r="F1172" s="6" t="s">
        <v>4150</v>
      </c>
      <c r="G1172" s="49" t="s">
        <v>5490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72" s="6" t="str" cm="1">
        <f t="array" ref="I1172">_xlfn.TEXTJOIN(", ",TRUE,_xlfn.UNIQUE(_xlfn._xlws.FILTER(ARQUIVOS_RECEBIDOS!$F$2:$F$4998,ARQUIVOS_RECEBIDOS!$E$2:$E$4998=LD_01[[#This Row],[DOCUMENTO]])))</f>
        <v>R02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01\MSV-163MS-702-NORTE\18.GE</v>
      </c>
      <c r="L11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ATERPA\0.TABLET\A373_Projetos_Ano01\MSV-163MS-702-NORTE\18.GE</v>
      </c>
    </row>
    <row r="1173" spans="1:12" x14ac:dyDescent="0.3">
      <c r="A1173" s="6" t="s">
        <v>3926</v>
      </c>
      <c r="B1173" s="6" t="str">
        <f>VLOOKUP(LD_01[[#This Row],[DOCUMENTO]],_xlfn.SORTBY(ARQUIVOS_RECEBIDOS!$E$2:$F$4998,ARQUIVOS_RECEBIDOS!$F$2:$F$4998,-1),2,)</f>
        <v>R01</v>
      </c>
      <c r="C1173" s="6" t="s">
        <v>4325</v>
      </c>
      <c r="D1173" s="8" t="s">
        <v>4198</v>
      </c>
      <c r="E1173" s="8" t="s">
        <v>4145</v>
      </c>
      <c r="F1173" s="6" t="s">
        <v>4150</v>
      </c>
      <c r="G1173" s="49" t="s">
        <v>5490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73" s="6" t="str" cm="1">
        <f t="array" ref="I1173">_xlfn.TEXTJOIN(", ",TRUE,_xlfn.UNIQUE(_xlfn._xlws.FILTER(ARQUIVOS_RECEBIDOS!$F$2:$F$4998,ARQUIVOS_RECEBIDOS!$E$2:$E$4998=LD_01[[#This Row],[DOCUMENTO]])))</f>
        <v>R01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01\MSV-163MS-702-NORTE\18.GE</v>
      </c>
      <c r="L11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ATERPA\0.TABLET\A373_Projetos_Ano01\MSV-163MS-702-NORTE\18.GE</v>
      </c>
    </row>
    <row r="1174" spans="1:12" ht="28.8" x14ac:dyDescent="0.3">
      <c r="A1174" s="6" t="s">
        <v>3927</v>
      </c>
      <c r="B1174" s="6" t="str">
        <f>VLOOKUP(LD_01[[#This Row],[DOCUMENTO]],_xlfn.SORTBY(ARQUIVOS_RECEBIDOS!$E$2:$F$4998,ARQUIVOS_RECEBIDOS!$F$2:$F$4998,-1),2,)</f>
        <v>R01</v>
      </c>
      <c r="C1174" s="6" t="s">
        <v>4325</v>
      </c>
      <c r="D1174" s="8" t="s">
        <v>4263</v>
      </c>
      <c r="E1174" s="8" t="s">
        <v>4145</v>
      </c>
      <c r="F1174" s="6" t="s">
        <v>4150</v>
      </c>
      <c r="G1174" s="49" t="s">
        <v>5490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174" s="6" t="str" cm="1">
        <f t="array" ref="I1174">_xlfn.TEXTJOIN(", ",TRUE,_xlfn.UNIQUE(_xlfn._xlws.FILTER(ARQUIVOS_RECEBIDOS!$F$2:$F$4998,ARQUIVOS_RECEBIDOS!$E$2:$E$4998=LD_01[[#This Row],[DOCUMENTO]])))</f>
        <v>R01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01\MSV-163MS-702-NORTE\18.GE</v>
      </c>
      <c r="L11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ATERPA\0.TABLET\A373_Projetos_Ano01\MSV-163MS-702-NORTE\18.GE</v>
      </c>
    </row>
    <row r="1175" spans="1:12" ht="28.8" x14ac:dyDescent="0.3">
      <c r="A1175" s="6" t="s">
        <v>3961</v>
      </c>
      <c r="B1175" s="6" t="str">
        <f>VLOOKUP(LD_01[[#This Row],[DOCUMENTO]],_xlfn.SORTBY(ARQUIVOS_RECEBIDOS!$E$2:$F$4998,ARQUIVOS_RECEBIDOS!$F$2:$F$4998,-1),2,)</f>
        <v>R02</v>
      </c>
      <c r="C1175" s="6" t="s">
        <v>4325</v>
      </c>
      <c r="D1175" s="8" t="s">
        <v>4288</v>
      </c>
      <c r="E1175" s="8" t="s">
        <v>4336</v>
      </c>
      <c r="F1175" s="6" t="s">
        <v>4155</v>
      </c>
      <c r="G1175" s="49" t="s">
        <v>5490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75" s="6" t="str" cm="1">
        <f t="array" ref="I1175">_xlfn.TEXTJOIN(", ",TRUE,_xlfn.UNIQUE(_xlfn._xlws.FILTER(ARQUIVOS_RECEBIDOS!$F$2:$F$4998,ARQUIVOS_RECEBIDOS!$E$2:$E$4998=LD_01[[#This Row],[DOCUMENTO]])))</f>
        <v>R02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01\MSV-163MS-702-NORTE\19.GG</v>
      </c>
      <c r="L11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ATERPA\0.TABLET\A373_Projetos_Ano01\MSV-163MS-702-NORTE\19.GG</v>
      </c>
    </row>
    <row r="1176" spans="1:12" ht="28.8" x14ac:dyDescent="0.3">
      <c r="A1176" s="6" t="s">
        <v>3962</v>
      </c>
      <c r="B1176" s="6" t="str">
        <f>VLOOKUP(LD_01[[#This Row],[DOCUMENTO]],_xlfn.SORTBY(ARQUIVOS_RECEBIDOS!$E$2:$F$4998,ARQUIVOS_RECEBIDOS!$F$2:$F$4998,-1),2,)</f>
        <v>R02</v>
      </c>
      <c r="C1176" s="6" t="s">
        <v>4325</v>
      </c>
      <c r="D1176" s="8" t="s">
        <v>4288</v>
      </c>
      <c r="E1176" s="8" t="s">
        <v>4336</v>
      </c>
      <c r="F1176" s="6" t="s">
        <v>4155</v>
      </c>
      <c r="G1176" s="49" t="s">
        <v>5490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76" s="6" t="str" cm="1">
        <f t="array" ref="I1176">_xlfn.TEXTJOIN(", ",TRUE,_xlfn.UNIQUE(_xlfn._xlws.FILTER(ARQUIVOS_RECEBIDOS!$F$2:$F$4998,ARQUIVOS_RECEBIDOS!$E$2:$E$4998=LD_01[[#This Row],[DOCUMENTO]])))</f>
        <v>R02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01\MSV-163MS-702-NORTE\19.GG</v>
      </c>
      <c r="L11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ATERPA\0.TABLET\A373_Projetos_Ano01\MSV-163MS-702-NORTE\19.GG</v>
      </c>
    </row>
    <row r="1177" spans="1:12" ht="28.8" x14ac:dyDescent="0.3">
      <c r="A1177" s="6" t="s">
        <v>3963</v>
      </c>
      <c r="B1177" s="6" t="str">
        <f>VLOOKUP(LD_01[[#This Row],[DOCUMENTO]],_xlfn.SORTBY(ARQUIVOS_RECEBIDOS!$E$2:$F$4998,ARQUIVOS_RECEBIDOS!$F$2:$F$4998,-1),2,)</f>
        <v>R01</v>
      </c>
      <c r="C1177" s="6" t="s">
        <v>4325</v>
      </c>
      <c r="D1177" s="8" t="s">
        <v>4096</v>
      </c>
      <c r="E1177" s="8" t="s">
        <v>4336</v>
      </c>
      <c r="F1177" s="6" t="s">
        <v>4155</v>
      </c>
      <c r="G1177" s="49" t="s">
        <v>5490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77" s="6" t="str" cm="1">
        <f t="array" ref="I1177">_xlfn.TEXTJOIN(", ",TRUE,_xlfn.UNIQUE(_xlfn._xlws.FILTER(ARQUIVOS_RECEBIDOS!$F$2:$F$4998,ARQUIVOS_RECEBIDOS!$E$2:$E$4998=LD_01[[#This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01\MSV-163MS-702-NORTE\19.GG</v>
      </c>
      <c r="L11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ATERPA\0.TABLET\A373_Projetos_Ano01\MSV-163MS-702-NORTE\19.GG</v>
      </c>
    </row>
    <row r="1178" spans="1:12" ht="28.8" x14ac:dyDescent="0.3">
      <c r="A1178" s="6" t="s">
        <v>3964</v>
      </c>
      <c r="B1178" s="6" t="str">
        <f>VLOOKUP(LD_01[[#This Row],[DOCUMENTO]],_xlfn.SORTBY(ARQUIVOS_RECEBIDOS!$E$2:$F$4998,ARQUIVOS_RECEBIDOS!$F$2:$F$4998,-1),2,)</f>
        <v>R00</v>
      </c>
      <c r="C1178" s="6" t="s">
        <v>4325</v>
      </c>
      <c r="D1178" s="8" t="s">
        <v>4289</v>
      </c>
      <c r="E1178" s="8" t="s">
        <v>4336</v>
      </c>
      <c r="F1178" s="6" t="s">
        <v>4155</v>
      </c>
      <c r="G1178" s="49" t="s">
        <v>5490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178" s="6" t="str" cm="1">
        <f t="array" ref="I1178">_xlfn.TEXTJOIN(", ",TRUE,_xlfn.UNIQUE(_xlfn._xlws.FILTER(ARQUIVOS_RECEBIDOS!$F$2:$F$4998,ARQUIVOS_RECEBIDOS!$E$2:$E$4998=LD_01[[#This Row],[DOCUMENTO]])))</f>
        <v>R00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01\MSV-163MS-702-NORTE\19.GG</v>
      </c>
      <c r="L11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ATERPA\0.TABLET\A373_Projetos_Ano01\MSV-163MS-702-NORTE\19.GG</v>
      </c>
    </row>
    <row r="1179" spans="1:12" ht="28.8" x14ac:dyDescent="0.3">
      <c r="A1179" s="6" t="s">
        <v>3965</v>
      </c>
      <c r="B1179" s="6" t="str">
        <f>VLOOKUP(LD_01[[#This Row],[DOCUMENTO]],_xlfn.SORTBY(ARQUIVOS_RECEBIDOS!$E$2:$F$4998,ARQUIVOS_RECEBIDOS!$F$2:$F$4998,-1),2,)</f>
        <v>R03</v>
      </c>
      <c r="C1179" s="6" t="s">
        <v>4325</v>
      </c>
      <c r="D1179" s="8" t="s">
        <v>4262</v>
      </c>
      <c r="E1179" s="8" t="s">
        <v>4337</v>
      </c>
      <c r="F1179" s="6" t="s">
        <v>4156</v>
      </c>
      <c r="G1179" s="49" t="s">
        <v>5490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79" s="6" t="str" cm="1">
        <f t="array" ref="I1179">_xlfn.TEXTJOIN(", ",TRUE,_xlfn.UNIQUE(_xlfn._xlws.FILTER(ARQUIVOS_RECEBIDOS!$F$2:$F$4998,ARQUIVOS_RECEBIDOS!$E$2:$E$4998=LD_01[[#This Row],[DOCUMENTO]])))</f>
        <v>R03</v>
      </c>
      <c r="J1179" s="13" cm="1">
        <f t="array" ref="J1179">_xlfn.UNIQUE(_xlfn._xlws.FILTER(ARQUIVOS[DATA RECEBIMENTO],(ARQUIVOS[DOCUMENTO]=LD_01[[#This Row],[DOCUMENTO]])*(ARQUIVOS[REVISÃO]=LD_01[[#This Row],[REVISÃO]])))</f>
        <v>45838</v>
      </c>
      <c r="K11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01\MSV-163MS-702-NORTE\23.IN</v>
      </c>
      <c r="L11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ATERPA\0.TABLET\A373_Projetos_Ano01\MSV-163MS-702-NORTE\23.IN</v>
      </c>
    </row>
    <row r="1180" spans="1:12" ht="28.8" x14ac:dyDescent="0.3">
      <c r="A1180" s="6" t="s">
        <v>3966</v>
      </c>
      <c r="B1180" s="6" t="str">
        <f>VLOOKUP(LD_01[[#This Row],[DOCUMENTO]],_xlfn.SORTBY(ARQUIVOS_RECEBIDOS!$E$2:$F$4998,ARQUIVOS_RECEBIDOS!$F$2:$F$4998,-1),2,)</f>
        <v>R01</v>
      </c>
      <c r="C1180" s="6" t="s">
        <v>4325</v>
      </c>
      <c r="D1180" s="8" t="s">
        <v>4170</v>
      </c>
      <c r="E1180" s="8" t="s">
        <v>4337</v>
      </c>
      <c r="F1180" s="6" t="s">
        <v>4156</v>
      </c>
      <c r="G1180" s="49" t="s">
        <v>5490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180" s="6" t="str" cm="1">
        <f t="array" ref="I1180">_xlfn.TEXTJOIN(", ",TRUE,_xlfn.UNIQUE(_xlfn._xlws.FILTER(ARQUIVOS_RECEBIDOS!$F$2:$F$4998,ARQUIVOS_RECEBIDOS!$E$2:$E$4998=LD_01[[#This Row],[DOCUMENTO]])))</f>
        <v>R01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01\MSV-163MS-702-NORTE\23.IN</v>
      </c>
      <c r="L11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ATERPA\0.TABLET\A373_Projetos_Ano01\MSV-163MS-702-NORTE\23.IN</v>
      </c>
    </row>
    <row r="1181" spans="1:12" ht="28.8" x14ac:dyDescent="0.3">
      <c r="A1181" s="6" t="s">
        <v>3971</v>
      </c>
      <c r="B1181" s="6" t="str">
        <f>VLOOKUP(LD_01[[#This Row],[DOCUMENTO]],_xlfn.SORTBY(ARQUIVOS_RECEBIDOS!$E$2:$F$4998,ARQUIVOS_RECEBIDOS!$F$2:$F$4998,-1),2,)</f>
        <v>R03</v>
      </c>
      <c r="C1181" s="6" t="s">
        <v>4325</v>
      </c>
      <c r="D1181" s="8" t="s">
        <v>4172</v>
      </c>
      <c r="E1181" s="8" t="s">
        <v>4338</v>
      </c>
      <c r="F1181" s="6" t="s">
        <v>4158</v>
      </c>
      <c r="G1181" s="49" t="s">
        <v>5490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1" s="6" t="str" cm="1">
        <f t="array" ref="I1181">_xlfn.TEXTJOIN(", ",TRUE,_xlfn.UNIQUE(_xlfn._xlws.FILTER(ARQUIVOS_RECEBIDOS!$F$2:$F$4998,ARQUIVOS_RECEBIDOS!$E$2:$E$4998=LD_01[[#This Row],[DOCUMENTO]])))</f>
        <v>R03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01\MSV-163MS-702-NORTE\27.PA</v>
      </c>
      <c r="L11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ATERPA\0.TABLET\A373_Projetos_Ano01\MSV-163MS-702-NORTE\27.PA</v>
      </c>
    </row>
    <row r="1182" spans="1:12" ht="28.8" x14ac:dyDescent="0.3">
      <c r="A1182" s="6" t="s">
        <v>3972</v>
      </c>
      <c r="B1182" s="6" t="str">
        <f>VLOOKUP(LD_01[[#This Row],[DOCUMENTO]],_xlfn.SORTBY(ARQUIVOS_RECEBIDOS!$E$2:$F$4998,ARQUIVOS_RECEBIDOS!$F$2:$F$4998,-1),2,)</f>
        <v>R00</v>
      </c>
      <c r="C1182" s="6" t="s">
        <v>4325</v>
      </c>
      <c r="D1182" s="8" t="s">
        <v>4173</v>
      </c>
      <c r="E1182" s="8" t="s">
        <v>4338</v>
      </c>
      <c r="F1182" s="6" t="s">
        <v>4158</v>
      </c>
      <c r="G1182" s="49" t="s">
        <v>5490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82" s="6" t="str" cm="1">
        <f t="array" ref="I1182">_xlfn.TEXTJOIN(", ",TRUE,_xlfn.UNIQUE(_xlfn._xlws.FILTER(ARQUIVOS_RECEBIDOS!$F$2:$F$4998,ARQUIVOS_RECEBIDOS!$E$2:$E$4998=LD_01[[#This Row],[DOCUMENTO]])))</f>
        <v>R00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01\MSV-163MS-702-NORTE\27.PA</v>
      </c>
      <c r="L11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ATERPA\0.TABLET\A373_Projetos_Ano01\MSV-163MS-702-NORTE\27.PA</v>
      </c>
    </row>
    <row r="1183" spans="1:12" x14ac:dyDescent="0.3">
      <c r="A1183" s="6" t="s">
        <v>3948</v>
      </c>
      <c r="B1183" s="6" t="str">
        <f>VLOOKUP(LD_01[[#This Row],[DOCUMENTO]],_xlfn.SORTBY(ARQUIVOS_RECEBIDOS!$E$2:$F$4998,ARQUIVOS_RECEBIDOS!$F$2:$F$4998,-1),2,)</f>
        <v>R01</v>
      </c>
      <c r="C1183" s="6" t="s">
        <v>4325</v>
      </c>
      <c r="D1183" s="8" t="s">
        <v>4279</v>
      </c>
      <c r="E1183" s="8" t="s">
        <v>4147</v>
      </c>
      <c r="F1183" s="6" t="s">
        <v>4154</v>
      </c>
      <c r="G1183" s="49" t="s">
        <v>5490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83" s="6" t="str" cm="1">
        <f t="array" ref="I1183">_xlfn.TEXTJOIN(", ",TRUE,_xlfn.UNIQUE(_xlfn._xlws.FILTER(ARQUIVOS_RECEBIDOS!$F$2:$F$4998,ARQUIVOS_RECEBIDOS!$E$2:$E$4998=LD_01[[#This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4" spans="1:12" x14ac:dyDescent="0.3">
      <c r="A1184" s="6" t="s">
        <v>3949</v>
      </c>
      <c r="B1184" s="6" t="str">
        <f>VLOOKUP(LD_01[[#This Row],[DOCUMENTO]],_xlfn.SORTBY(ARQUIVOS_RECEBIDOS!$E$2:$F$4998,ARQUIVOS_RECEBIDOS!$F$2:$F$4998,-1),2,)</f>
        <v>R01</v>
      </c>
      <c r="C1184" s="6" t="s">
        <v>4325</v>
      </c>
      <c r="D1184" s="8" t="s">
        <v>4279</v>
      </c>
      <c r="E1184" s="8" t="s">
        <v>4147</v>
      </c>
      <c r="F1184" s="6" t="s">
        <v>4154</v>
      </c>
      <c r="G1184" s="49" t="s">
        <v>5490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84" s="6" t="str" cm="1">
        <f t="array" ref="I1184">_xlfn.TEXTJOIN(", ",TRUE,_xlfn.UNIQUE(_xlfn._xlws.FILTER(ARQUIVOS_RECEBIDOS!$F$2:$F$4998,ARQUIVOS_RECEBIDOS!$E$2:$E$4998=LD_01[[#This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5" spans="1:12" ht="28.8" x14ac:dyDescent="0.3">
      <c r="A1185" s="6" t="s">
        <v>3950</v>
      </c>
      <c r="B1185" s="6" t="str">
        <f>VLOOKUP(LD_01[[#This Row],[DOCUMENTO]],_xlfn.SORTBY(ARQUIVOS_RECEBIDOS!$E$2:$F$4998,ARQUIVOS_RECEBIDOS!$F$2:$F$4998,-1),2,)</f>
        <v>R04</v>
      </c>
      <c r="C1185" s="6" t="s">
        <v>4325</v>
      </c>
      <c r="D1185" s="8" t="s">
        <v>4280</v>
      </c>
      <c r="E1185" s="8" t="s">
        <v>4147</v>
      </c>
      <c r="F1185" s="6" t="s">
        <v>4154</v>
      </c>
      <c r="G1185" s="49" t="s">
        <v>5490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85" s="6" t="str" cm="1">
        <f t="array" ref="I1185">_xlfn.TEXTJOIN(", ",TRUE,_xlfn.UNIQUE(_xlfn._xlws.FILTER(ARQUIVOS_RECEBIDOS!$F$2:$F$4998,ARQUIVOS_RECEBIDOS!$E$2:$E$4998=LD_01[[#This Row],[DOCUMENTO]])))</f>
        <v>R03, R04</v>
      </c>
      <c r="J1185" s="13" cm="1">
        <f t="array" ref="J1185">_xlfn.UNIQUE(_xlfn._xlws.FILTER(ARQUIVOS[DATA RECEBIMENTO],(ARQUIVOS[DOCUMENTO]=LD_01[[#This Row],[DOCUMENTO]])*(ARQUIVOS[REVISÃO]=LD_01[[#This Row],[REVISÃO]])))</f>
        <v>45895</v>
      </c>
      <c r="K11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6" spans="1:12" x14ac:dyDescent="0.3">
      <c r="A1186" s="6" t="s">
        <v>3951</v>
      </c>
      <c r="B1186" s="6" t="str">
        <f>VLOOKUP(LD_01[[#This Row],[DOCUMENTO]],_xlfn.SORTBY(ARQUIVOS_RECEBIDOS!$E$2:$F$4998,ARQUIVOS_RECEBIDOS!$F$2:$F$4998,-1),2,)</f>
        <v>R03</v>
      </c>
      <c r="C1186" s="6" t="s">
        <v>4325</v>
      </c>
      <c r="D1186" s="8" t="s">
        <v>4281</v>
      </c>
      <c r="E1186" s="8" t="s">
        <v>4147</v>
      </c>
      <c r="F1186" s="6" t="s">
        <v>4154</v>
      </c>
      <c r="G1186" s="49" t="s">
        <v>5490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6" s="6" t="str" cm="1">
        <f t="array" ref="I1186">_xlfn.TEXTJOIN(", ",TRUE,_xlfn.UNIQUE(_xlfn._xlws.FILTER(ARQUIVOS_RECEBIDOS!$F$2:$F$4998,ARQUIVOS_RECEBIDOS!$E$2:$E$4998=LD_01[[#This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7" spans="1:12" ht="28.8" x14ac:dyDescent="0.3">
      <c r="A1187" s="6" t="s">
        <v>3952</v>
      </c>
      <c r="B1187" s="6" t="str">
        <f>VLOOKUP(LD_01[[#This Row],[DOCUMENTO]],_xlfn.SORTBY(ARQUIVOS_RECEBIDOS!$E$2:$F$4998,ARQUIVOS_RECEBIDOS!$F$2:$F$4998,-1),2,)</f>
        <v>R04</v>
      </c>
      <c r="C1187" s="6" t="s">
        <v>4325</v>
      </c>
      <c r="D1187" s="8" t="s">
        <v>4282</v>
      </c>
      <c r="E1187" s="8" t="s">
        <v>4147</v>
      </c>
      <c r="F1187" s="6" t="s">
        <v>4154</v>
      </c>
      <c r="G1187" s="49" t="s">
        <v>5490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87" s="6" t="str" cm="1">
        <f t="array" ref="I1187">_xlfn.TEXTJOIN(", ",TRUE,_xlfn.UNIQUE(_xlfn._xlws.FILTER(ARQUIVOS_RECEBIDOS!$F$2:$F$4998,ARQUIVOS_RECEBIDOS!$E$2:$E$4998=LD_01[[#This Row],[DOCUMENTO]])))</f>
        <v>R03, R04</v>
      </c>
      <c r="J1187" s="13" cm="1">
        <f t="array" ref="J1187">_xlfn.UNIQUE(_xlfn._xlws.FILTER(ARQUIVOS[DATA RECEBIMENTO],(ARQUIVOS[DOCUMENTO]=LD_01[[#This Row],[DOCUMENTO]])*(ARQUIVOS[REVISÃO]=LD_01[[#This Row],[REVISÃO]])))</f>
        <v>45895</v>
      </c>
      <c r="K118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8" spans="1:12" ht="28.8" x14ac:dyDescent="0.3">
      <c r="A1188" s="6" t="s">
        <v>3953</v>
      </c>
      <c r="B1188" s="6" t="str">
        <f>VLOOKUP(LD_01[[#This Row],[DOCUMENTO]],_xlfn.SORTBY(ARQUIVOS_RECEBIDOS!$E$2:$F$4998,ARQUIVOS_RECEBIDOS!$F$2:$F$4998,-1),2,)</f>
        <v>R01</v>
      </c>
      <c r="C1188" s="6" t="s">
        <v>4325</v>
      </c>
      <c r="D1188" s="8" t="s">
        <v>4283</v>
      </c>
      <c r="E1188" s="8" t="s">
        <v>4147</v>
      </c>
      <c r="F1188" s="6" t="s">
        <v>4154</v>
      </c>
      <c r="G1188" s="49" t="s">
        <v>5490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88" s="6" t="str" cm="1">
        <f t="array" ref="I1188">_xlfn.TEXTJOIN(", ",TRUE,_xlfn.UNIQUE(_xlfn._xlws.FILTER(ARQUIVOS_RECEBIDOS!$F$2:$F$4998,ARQUIVOS_RECEBIDOS!$E$2:$E$4998=LD_01[[#This Row],[DOCUMENTO]])))</f>
        <v>R01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01\MSV-163MS-702-NORTE\28.PV</v>
      </c>
      <c r="L118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ATERPA\0.TABLET\A373_Projetos_Ano01\MSV-163MS-702-NORTE\28.PV</v>
      </c>
    </row>
    <row r="1189" spans="1:12" x14ac:dyDescent="0.3">
      <c r="A1189" s="6" t="s">
        <v>3944</v>
      </c>
      <c r="B1189" s="6" t="str">
        <f>VLOOKUP(LD_01[[#This Row],[DOCUMENTO]],_xlfn.SORTBY(ARQUIVOS_RECEBIDOS!$E$2:$F$4998,ARQUIVOS_RECEBIDOS!$F$2:$F$4998,-1),2,)</f>
        <v>R04</v>
      </c>
      <c r="C1189" s="6" t="s">
        <v>4325</v>
      </c>
      <c r="D1189" s="8" t="s">
        <v>4087</v>
      </c>
      <c r="E1189" s="8" t="s">
        <v>4335</v>
      </c>
      <c r="F1189" s="6" t="s">
        <v>4153</v>
      </c>
      <c r="G1189" s="49" t="s">
        <v>5490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9" s="6" t="str" cm="1">
        <f t="array" ref="I1189">_xlfn.TEXTJOIN(", ",TRUE,_xlfn.UNIQUE(_xlfn._xlws.FILTER(ARQUIVOS_RECEBIDOS!$F$2:$F$4998,ARQUIVOS_RECEBIDOS!$E$2:$E$4998=LD_01[[#This Row],[DOCUMENTO]])))</f>
        <v>R04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01\MSV-163MS-702-NORTE\31.SI</v>
      </c>
      <c r="L118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ATERPA\0.TABLET\A373_Projetos_Ano01\MSV-163MS-702-NORTE\31.SI</v>
      </c>
    </row>
    <row r="1190" spans="1:12" ht="28.8" x14ac:dyDescent="0.3">
      <c r="A1190" s="6" t="s">
        <v>3945</v>
      </c>
      <c r="B1190" s="6" t="str">
        <f>VLOOKUP(LD_01[[#This Row],[DOCUMENTO]],_xlfn.SORTBY(ARQUIVOS_RECEBIDOS!$E$2:$F$4998,ARQUIVOS_RECEBIDOS!$F$2:$F$4998,-1),2,)</f>
        <v>R01</v>
      </c>
      <c r="C1190" s="6" t="s">
        <v>4325</v>
      </c>
      <c r="D1190" s="8" t="s">
        <v>4276</v>
      </c>
      <c r="E1190" s="8" t="s">
        <v>4335</v>
      </c>
      <c r="F1190" s="6" t="s">
        <v>4153</v>
      </c>
      <c r="G1190" s="49" t="s">
        <v>5490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90" s="6" t="str" cm="1">
        <f t="array" ref="I1190">_xlfn.TEXTJOIN(", ",TRUE,_xlfn.UNIQUE(_xlfn._xlws.FILTER(ARQUIVOS_RECEBIDOS!$F$2:$F$4998,ARQUIVOS_RECEBIDOS!$E$2:$E$4998=LD_01[[#This Row],[DOCUMENTO]])))</f>
        <v>R01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01\MSV-163MS-702-NORTE\31.SI</v>
      </c>
      <c r="L119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ATERPA\0.TABLET\A373_Projetos_Ano01\MSV-163MS-702-NORTE\31.SI</v>
      </c>
    </row>
    <row r="1191" spans="1:12" ht="28.8" x14ac:dyDescent="0.3">
      <c r="A1191" s="6" t="s">
        <v>3946</v>
      </c>
      <c r="B1191" s="6" t="str">
        <f>VLOOKUP(LD_01[[#This Row],[DOCUMENTO]],_xlfn.SORTBY(ARQUIVOS_RECEBIDOS!$E$2:$F$4998,ARQUIVOS_RECEBIDOS!$F$2:$F$4998,-1),2,)</f>
        <v>R01</v>
      </c>
      <c r="C1191" s="6" t="s">
        <v>4325</v>
      </c>
      <c r="D1191" s="8" t="s">
        <v>4277</v>
      </c>
      <c r="E1191" s="8" t="s">
        <v>4335</v>
      </c>
      <c r="F1191" s="6" t="s">
        <v>4153</v>
      </c>
      <c r="G1191" s="49" t="s">
        <v>5490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91" s="6" t="str" cm="1">
        <f t="array" ref="I1191">_xlfn.TEXTJOIN(", ",TRUE,_xlfn.UNIQUE(_xlfn._xlws.FILTER(ARQUIVOS_RECEBIDOS!$F$2:$F$4998,ARQUIVOS_RECEBIDOS!$E$2:$E$4998=LD_01[[#This Row],[DOCUMENTO]])))</f>
        <v>R01</v>
      </c>
      <c r="J1191" s="13" cm="1">
        <f t="array" ref="J1191">_xlfn.UNIQUE(_xlfn._xlws.FILTER(ARQUIVOS[DATA RECEBIMENTO],(ARQUIVOS[DOCUMENTO]=LD_01[[#This Row],[DOCUMENTO]])*(ARQUIVOS[REVISÃO]=LD_01[[#This Row],[REVISÃO]])))</f>
        <v>45838</v>
      </c>
      <c r="K119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01\MSV-163MS-702-NORTE\31.SI</v>
      </c>
      <c r="L119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ATERPA\0.TABLET\A373_Projetos_Ano01\MSV-163MS-702-NORTE\31.SI</v>
      </c>
    </row>
    <row r="1192" spans="1:12" ht="28.8" x14ac:dyDescent="0.3">
      <c r="A1192" s="6" t="s">
        <v>3947</v>
      </c>
      <c r="B1192" s="6" t="str">
        <f>VLOOKUP(LD_01[[#This Row],[DOCUMENTO]],_xlfn.SORTBY(ARQUIVOS_RECEBIDOS!$E$2:$F$4998,ARQUIVOS_RECEBIDOS!$F$2:$F$4998,-1),2,)</f>
        <v>R01</v>
      </c>
      <c r="C1192" s="6" t="s">
        <v>4325</v>
      </c>
      <c r="D1192" s="8" t="s">
        <v>4278</v>
      </c>
      <c r="E1192" s="8" t="s">
        <v>4335</v>
      </c>
      <c r="F1192" s="6" t="s">
        <v>4153</v>
      </c>
      <c r="G1192" s="49" t="s">
        <v>5490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92" s="6" t="str" cm="1">
        <f t="array" ref="I1192">_xlfn.TEXTJOIN(", ",TRUE,_xlfn.UNIQUE(_xlfn._xlws.FILTER(ARQUIVOS_RECEBIDOS!$F$2:$F$4998,ARQUIVOS_RECEBIDOS!$E$2:$E$4998=LD_01[[#This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01\MSV-163MS-702-NORTE\31.SI</v>
      </c>
      <c r="L119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ATERPA\0.TABLET\A373_Projetos_Ano01\MSV-163MS-702-NORTE\31.SI</v>
      </c>
    </row>
    <row r="1193" spans="1:12" ht="28.8" x14ac:dyDescent="0.3">
      <c r="A1193" s="6" t="s">
        <v>4078</v>
      </c>
      <c r="B1193" s="6" t="str">
        <f>VLOOKUP(LD_01[[#This Row],[DOCUMENTO]],_xlfn.SORTBY(ARQUIVOS_RECEBIDOS!$E$2:$F$4998,ARQUIVOS_RECEBIDOS!$F$2:$F$4998,-1),2,)</f>
        <v>R00</v>
      </c>
      <c r="C1193" s="6" t="s">
        <v>4325</v>
      </c>
      <c r="D1193" s="8" t="s">
        <v>4249</v>
      </c>
      <c r="E1193" s="8" t="s">
        <v>4335</v>
      </c>
      <c r="F1193" s="6" t="s">
        <v>4153</v>
      </c>
      <c r="G1193" s="49" t="s">
        <v>5490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3" s="6" t="str" cm="1">
        <f t="array" ref="I1193">_xlfn.TEXTJOIN(", ",TRUE,_xlfn.UNIQUE(_xlfn._xlws.FILTER(ARQUIVOS_RECEBIDOS!$F$2:$F$4998,ARQUIVOS_RECEBIDOS!$E$2:$E$4998=LD_01[[#This Row],[DOCUMENTO]])))</f>
        <v>R00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01\MSV-163MS-702-NORTE\31.SI</v>
      </c>
      <c r="L119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ATERPA\0.TABLET\A373_Projetos_Ano01\MSV-163MS-702-NORTE\31.SI</v>
      </c>
    </row>
    <row r="1194" spans="1:12" ht="28.8" x14ac:dyDescent="0.3">
      <c r="A1194" s="6" t="s">
        <v>3928</v>
      </c>
      <c r="B1194" s="6" t="str">
        <f>VLOOKUP(LD_01[[#This Row],[DOCUMENTO]],_xlfn.SORTBY(ARQUIVOS_RECEBIDOS!$E$2:$F$4998,ARQUIVOS_RECEBIDOS!$F$2:$F$4998,-1),2,)</f>
        <v>R02</v>
      </c>
      <c r="C1194" s="6" t="s">
        <v>4325</v>
      </c>
      <c r="D1194" s="8" t="s">
        <v>4264</v>
      </c>
      <c r="E1194" s="8" t="s">
        <v>4334</v>
      </c>
      <c r="F1194" s="6" t="s">
        <v>4151</v>
      </c>
      <c r="G1194" s="49" t="s">
        <v>5490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94" s="6" t="str" cm="1">
        <f t="array" ref="I1194">_xlfn.TEXTJOIN(", ",TRUE,_xlfn.UNIQUE(_xlfn._xlws.FILTER(ARQUIVOS_RECEBIDOS!$F$2:$F$4998,ARQUIVOS_RECEBIDOS!$E$2:$E$4998=LD_01[[#This Row],[DOCUMENTO]])))</f>
        <v>R02</v>
      </c>
      <c r="J1194" s="13" cm="1">
        <f t="array" ref="J1194">_xlfn.UNIQUE(_xlfn._xlws.FILTER(ARQUIVOS[DATA RECEBIMENTO],(ARQUIVOS[DOCUMENTO]=LD_01[[#This Row],[DOCUMENTO]])*(ARQUIVOS[REVISÃO]=LD_01[[#This Row],[REVISÃO]])))</f>
        <v>45838</v>
      </c>
      <c r="K119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195" spans="1:12" ht="28.8" x14ac:dyDescent="0.3">
      <c r="A1195" s="6" t="s">
        <v>3929</v>
      </c>
      <c r="B1195" s="6" t="str">
        <f>VLOOKUP(LD_01[[#This Row],[DOCUMENTO]],_xlfn.SORTBY(ARQUIVOS_RECEBIDOS!$E$2:$F$4998,ARQUIVOS_RECEBIDOS!$F$2:$F$4998,-1),2,)</f>
        <v>R02</v>
      </c>
      <c r="C1195" s="6" t="s">
        <v>4325</v>
      </c>
      <c r="D1195" s="8" t="s">
        <v>4199</v>
      </c>
      <c r="E1195" s="8" t="s">
        <v>4334</v>
      </c>
      <c r="F1195" s="6" t="s">
        <v>4151</v>
      </c>
      <c r="G1195" s="49" t="s">
        <v>5490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95" s="6" t="str" cm="1">
        <f t="array" ref="I1195">_xlfn.TEXTJOIN(", ",TRUE,_xlfn.UNIQUE(_xlfn._xlws.FILTER(ARQUIVOS_RECEBIDOS!$F$2:$F$4998,ARQUIVOS_RECEBIDOS!$E$2:$E$4998=LD_01[[#This Row],[DOCUMENTO]])))</f>
        <v>R02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196" spans="1:12" ht="28.8" x14ac:dyDescent="0.3">
      <c r="A1196" s="6" t="s">
        <v>3930</v>
      </c>
      <c r="B1196" s="6" t="str">
        <f>VLOOKUP(LD_01[[#This Row],[DOCUMENTO]],_xlfn.SORTBY(ARQUIVOS_RECEBIDOS!$E$2:$F$4998,ARQUIVOS_RECEBIDOS!$F$2:$F$4998,-1),2,)</f>
        <v>R01</v>
      </c>
      <c r="C1196" s="6" t="s">
        <v>4325</v>
      </c>
      <c r="D1196" s="8" t="s">
        <v>4199</v>
      </c>
      <c r="E1196" s="8" t="s">
        <v>4334</v>
      </c>
      <c r="F1196" s="6" t="s">
        <v>4151</v>
      </c>
      <c r="G1196" s="49" t="s">
        <v>5490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96" s="6" t="str" cm="1">
        <f t="array" ref="I1196">_xlfn.TEXTJOIN(", ",TRUE,_xlfn.UNIQUE(_xlfn._xlws.FILTER(ARQUIVOS_RECEBIDOS!$F$2:$F$4998,ARQUIVOS_RECEBIDOS!$E$2:$E$4998=LD_01[[#This Row],[DOCUMENTO]])))</f>
        <v>R01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197" spans="1:12" ht="28.8" x14ac:dyDescent="0.3">
      <c r="A1197" s="6" t="s">
        <v>3931</v>
      </c>
      <c r="B1197" s="6" t="str">
        <f>VLOOKUP(LD_01[[#This Row],[DOCUMENTO]],_xlfn.SORTBY(ARQUIVOS_RECEBIDOS!$E$2:$F$4998,ARQUIVOS_RECEBIDOS!$F$2:$F$4998,-1),2,)</f>
        <v>R01</v>
      </c>
      <c r="C1197" s="6" t="s">
        <v>4325</v>
      </c>
      <c r="D1197" s="8" t="s">
        <v>4199</v>
      </c>
      <c r="E1197" s="8" t="s">
        <v>4334</v>
      </c>
      <c r="F1197" s="6" t="s">
        <v>4151</v>
      </c>
      <c r="G1197" s="49" t="s">
        <v>5490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97" s="6" t="str" cm="1">
        <f t="array" ref="I1197">_xlfn.TEXTJOIN(", ",TRUE,_xlfn.UNIQUE(_xlfn._xlws.FILTER(ARQUIVOS_RECEBIDOS!$F$2:$F$4998,ARQUIVOS_RECEBIDOS!$E$2:$E$4998=LD_01[[#This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198" spans="1:12" x14ac:dyDescent="0.3">
      <c r="A1198" s="6" t="s">
        <v>3932</v>
      </c>
      <c r="B1198" s="6" t="str">
        <f>VLOOKUP(LD_01[[#This Row],[DOCUMENTO]],_xlfn.SORTBY(ARQUIVOS_RECEBIDOS!$E$2:$F$4998,ARQUIVOS_RECEBIDOS!$F$2:$F$4998,-1),2,)</f>
        <v>R02</v>
      </c>
      <c r="C1198" s="6" t="s">
        <v>4325</v>
      </c>
      <c r="D1198" s="8" t="s">
        <v>4265</v>
      </c>
      <c r="E1198" s="8" t="s">
        <v>4334</v>
      </c>
      <c r="F1198" s="6" t="s">
        <v>4151</v>
      </c>
      <c r="G1198" s="49" t="s">
        <v>5490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98" s="6" t="str" cm="1">
        <f t="array" ref="I1198">_xlfn.TEXTJOIN(", ",TRUE,_xlfn.UNIQUE(_xlfn._xlws.FILTER(ARQUIVOS_RECEBIDOS!$F$2:$F$4998,ARQUIVOS_RECEBIDOS!$E$2:$E$4998=LD_01[[#This Row],[DOCUMENTO]])))</f>
        <v>R02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199" spans="1:12" ht="28.8" x14ac:dyDescent="0.3">
      <c r="A1199" s="6" t="s">
        <v>3933</v>
      </c>
      <c r="B1199" s="6" t="str">
        <f>VLOOKUP(LD_01[[#This Row],[DOCUMENTO]],_xlfn.SORTBY(ARQUIVOS_RECEBIDOS!$E$2:$F$4998,ARQUIVOS_RECEBIDOS!$F$2:$F$4998,-1),2,)</f>
        <v>R06</v>
      </c>
      <c r="C1199" s="6" t="s">
        <v>4325</v>
      </c>
      <c r="D1199" s="8" t="s">
        <v>4266</v>
      </c>
      <c r="E1199" s="8" t="s">
        <v>4334</v>
      </c>
      <c r="F1199" s="6" t="s">
        <v>4151</v>
      </c>
      <c r="G1199" s="49" t="s">
        <v>5490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9" s="6" t="str" cm="1">
        <f t="array" ref="I1199">_xlfn.TEXTJOIN(", ",TRUE,_xlfn.UNIQUE(_xlfn._xlws.FILTER(ARQUIVOS_RECEBIDOS!$F$2:$F$4998,ARQUIVOS_RECEBIDOS!$E$2:$E$4998=LD_01[[#This Row],[DOCUMENTO]])))</f>
        <v>R06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01\MSV-163MS-702-NORTE\32.TE</v>
      </c>
      <c r="L119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ATERPA\0.TABLET\A373_Projetos_Ano01\MSV-163MS-702-NORTE\32.TE</v>
      </c>
    </row>
    <row r="1200" spans="1:12" x14ac:dyDescent="0.3">
      <c r="A1200" s="6" t="s">
        <v>3922</v>
      </c>
      <c r="B1200" s="6" t="str">
        <f>VLOOKUP(LD_01[[#This Row],[DOCUMENTO]],_xlfn.SORTBY(ARQUIVOS_RECEBIDOS!$E$2:$F$4998,ARQUIVOS_RECEBIDOS!$F$2:$F$4998,-1),2,)</f>
        <v>R00</v>
      </c>
      <c r="C1200" s="6" t="s">
        <v>4325</v>
      </c>
      <c r="D1200" s="8" t="s">
        <v>4168</v>
      </c>
      <c r="E1200" s="8" t="s">
        <v>4167</v>
      </c>
      <c r="F1200" s="6" t="s">
        <v>4149</v>
      </c>
      <c r="G1200" s="49" t="s">
        <v>5490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200" s="6" t="str" cm="1">
        <f t="array" ref="I1200">_xlfn.TEXTJOIN(", ",TRUE,_xlfn.UNIQUE(_xlfn._xlws.FILTER(ARQUIVOS_RECEBIDOS!$F$2:$F$4998,ARQUIVOS_RECEBIDOS!$E$2:$E$4998=LD_01[[#This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01\MSV-163MS-702-NORTE\33.TO</v>
      </c>
      <c r="L120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ATERPA\0.TABLET\A373_Projetos_Ano01\MSV-163MS-702-NORTE\33.TO</v>
      </c>
    </row>
    <row r="1201" spans="1:12" x14ac:dyDescent="0.3">
      <c r="A1201" s="6" t="s">
        <v>3923</v>
      </c>
      <c r="B1201" s="6" t="str">
        <f>VLOOKUP(LD_01[[#This Row],[DOCUMENTO]],_xlfn.SORTBY(ARQUIVOS_RECEBIDOS!$E$2:$F$4998,ARQUIVOS_RECEBIDOS!$F$2:$F$4998,-1),2,)</f>
        <v>R01</v>
      </c>
      <c r="C1201" s="6" t="s">
        <v>4325</v>
      </c>
      <c r="D1201" s="8" t="s">
        <v>4169</v>
      </c>
      <c r="E1201" s="8" t="s">
        <v>4167</v>
      </c>
      <c r="F1201" s="6" t="s">
        <v>4149</v>
      </c>
      <c r="G1201" s="49" t="s">
        <v>5490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201" s="6" t="str" cm="1">
        <f t="array" ref="I1201">_xlfn.TEXTJOIN(", ",TRUE,_xlfn.UNIQUE(_xlfn._xlws.FILTER(ARQUIVOS_RECEBIDOS!$F$2:$F$4998,ARQUIVOS_RECEBIDOS!$E$2:$E$4998=LD_01[[#This Row],[DOCUMENTO]])))</f>
        <v>R01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01\MSV-163MS-702-NORTE\33.TO</v>
      </c>
      <c r="L120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ATERPA\0.TABLET\A373_Projetos_Ano01\MSV-163MS-702-NORTE\33.TO</v>
      </c>
    </row>
    <row r="1202" spans="1:12" ht="28.8" x14ac:dyDescent="0.3">
      <c r="A1202" s="6" t="s">
        <v>3973</v>
      </c>
      <c r="B1202" s="6" t="str">
        <f>VLOOKUP(LD_01[[#This Row],[DOCUMENTO]],_xlfn.SORTBY(ARQUIVOS_RECEBIDOS!$E$2:$F$4998,ARQUIVOS_RECEBIDOS!$F$2:$F$4998,-1),2,)</f>
        <v>R00</v>
      </c>
      <c r="C1202" s="6" t="s">
        <v>4325</v>
      </c>
      <c r="D1202" s="8" t="s">
        <v>4177</v>
      </c>
      <c r="E1202" s="8" t="s">
        <v>4339</v>
      </c>
      <c r="F1202" s="6" t="s">
        <v>4159</v>
      </c>
      <c r="G1202" s="49" t="s">
        <v>5490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2" s="6" t="str" cm="1">
        <f t="array" ref="I1202">_xlfn.TEXTJOIN(", ",TRUE,_xlfn.UNIQUE(_xlfn._xlws.FILTER(ARQUIVOS_RECEBIDOS!$F$2:$F$4998,ARQUIVOS_RECEBIDOS!$E$2:$E$4998=LD_01[[#This Row],[DOCUMENTO]])))</f>
        <v>R00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01\MSV-163MS-702-NORTE\34.TR</v>
      </c>
      <c r="L120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ATERPA\0.TABLET\A373_Projetos_Ano01\MSV-163MS-702-NORTE\34.TR</v>
      </c>
    </row>
    <row r="1203" spans="1:12" x14ac:dyDescent="0.3">
      <c r="A1203" s="6" t="s">
        <v>3995</v>
      </c>
      <c r="B1203" s="6" t="str">
        <f>VLOOKUP(LD_01[[#This Row],[DOCUMENTO]],_xlfn.SORTBY(ARQUIVOS_RECEBIDOS!$E$2:$F$4998,ARQUIVOS_RECEBIDOS!$F$2:$F$4998,-1),2,)</f>
        <v>R06</v>
      </c>
      <c r="C1203" s="6" t="s">
        <v>4326</v>
      </c>
      <c r="D1203" s="8" t="s">
        <v>4133</v>
      </c>
      <c r="E1203" s="8" t="s">
        <v>4146</v>
      </c>
      <c r="F1203" s="6" t="s">
        <v>4152</v>
      </c>
      <c r="G1203" s="49" t="s">
        <v>5490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03" s="6" t="str" cm="1">
        <f t="array" ref="I1203">_xlfn.TEXTJOIN(", ",TRUE,_xlfn.UNIQUE(_xlfn._xlws.FILTER(ARQUIVOS_RECEBIDOS!$F$2:$F$4998,ARQUIVOS_RECEBIDOS!$E$2:$E$4998=LD_01[[#This Row],[DOCUMENTO]])))</f>
        <v>R05, R06</v>
      </c>
      <c r="J1203" s="13" cm="1">
        <f t="array" ref="J1203">_xlfn.UNIQUE(_xlfn._xlws.FILTER(ARQUIVOS[DATA RECEBIMENTO],(ARQUIVOS[DOCUMENTO]=LD_01[[#This Row],[DOCUMENTO]])*(ARQUIVOS[REVISÃO]=LD_01[[#This Row],[REVISÃO]])))</f>
        <v>45895</v>
      </c>
      <c r="K120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4" spans="1:12" x14ac:dyDescent="0.3">
      <c r="A1204" s="6" t="s">
        <v>3996</v>
      </c>
      <c r="B1204" s="6" t="str">
        <f>VLOOKUP(LD_01[[#This Row],[DOCUMENTO]],_xlfn.SORTBY(ARQUIVOS_RECEBIDOS!$E$2:$F$4998,ARQUIVOS_RECEBIDOS!$F$2:$F$4998,-1),2,)</f>
        <v>R08</v>
      </c>
      <c r="C1204" s="6" t="s">
        <v>4326</v>
      </c>
      <c r="D1204" s="8" t="s">
        <v>4133</v>
      </c>
      <c r="E1204" s="8" t="s">
        <v>4146</v>
      </c>
      <c r="F1204" s="6" t="s">
        <v>4152</v>
      </c>
      <c r="G1204" s="49" t="s">
        <v>5490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04" s="6" t="str" cm="1">
        <f t="array" ref="I1204">_xlfn.TEXTJOIN(", ",TRUE,_xlfn.UNIQUE(_xlfn._xlws.FILTER(ARQUIVOS_RECEBIDOS!$F$2:$F$4998,ARQUIVOS_RECEBIDOS!$E$2:$E$4998=LD_01[[#This Row],[DOCUMENTO]])))</f>
        <v>R06, R08</v>
      </c>
      <c r="J1204" s="13" cm="1">
        <f t="array" ref="J1204">_xlfn.UNIQUE(_xlfn._xlws.FILTER(ARQUIVOS[DATA RECEBIMENTO],(ARQUIVOS[DOCUMENTO]=LD_01[[#This Row],[DOCUMENTO]])*(ARQUIVOS[REVISÃO]=LD_01[[#This Row],[REVISÃO]])))</f>
        <v>45895</v>
      </c>
      <c r="K120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5" spans="1:12" x14ac:dyDescent="0.3">
      <c r="A1205" s="6" t="s">
        <v>3997</v>
      </c>
      <c r="B1205" s="6" t="str">
        <f>VLOOKUP(LD_01[[#This Row],[DOCUMENTO]],_xlfn.SORTBY(ARQUIVOS_RECEBIDOS!$E$2:$F$4998,ARQUIVOS_RECEBIDOS!$F$2:$F$4998,-1),2,)</f>
        <v>R02</v>
      </c>
      <c r="C1205" s="6" t="s">
        <v>4326</v>
      </c>
      <c r="D1205" s="8" t="s">
        <v>4134</v>
      </c>
      <c r="E1205" s="8" t="s">
        <v>4146</v>
      </c>
      <c r="F1205" s="6" t="s">
        <v>4152</v>
      </c>
      <c r="G1205" s="49" t="s">
        <v>5490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05" s="6" t="str" cm="1">
        <f t="array" ref="I1205">_xlfn.TEXTJOIN(", ",TRUE,_xlfn.UNIQUE(_xlfn._xlws.FILTER(ARQUIVOS_RECEBIDOS!$F$2:$F$4998,ARQUIVOS_RECEBIDOS!$E$2:$E$4998=LD_01[[#This Row],[DOCUMENTO]])))</f>
        <v>R02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6" spans="1:12" x14ac:dyDescent="0.3">
      <c r="A1206" s="6" t="s">
        <v>3998</v>
      </c>
      <c r="B1206" s="6" t="str">
        <f>VLOOKUP(LD_01[[#This Row],[DOCUMENTO]],_xlfn.SORTBY(ARQUIVOS_RECEBIDOS!$E$2:$F$4998,ARQUIVOS_RECEBIDOS!$F$2:$F$4998,-1),2,)</f>
        <v>R05</v>
      </c>
      <c r="C1206" s="6" t="s">
        <v>4326</v>
      </c>
      <c r="D1206" s="8" t="s">
        <v>4134</v>
      </c>
      <c r="E1206" s="8" t="s">
        <v>4146</v>
      </c>
      <c r="F1206" s="6" t="s">
        <v>4152</v>
      </c>
      <c r="G1206" s="49" t="s">
        <v>5490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06" s="6" t="str" cm="1">
        <f t="array" ref="I1206">_xlfn.TEXTJOIN(", ",TRUE,_xlfn.UNIQUE(_xlfn._xlws.FILTER(ARQUIVOS_RECEBIDOS!$F$2:$F$4998,ARQUIVOS_RECEBIDOS!$E$2:$E$4998=LD_01[[#This Row],[DOCUMENTO]])))</f>
        <v>R05</v>
      </c>
      <c r="J1206" s="13" cm="1">
        <f t="array" ref="J1206">_xlfn.UNIQUE(_xlfn._xlws.FILTER(ARQUIVOS[DATA RECEBIMENTO],(ARQUIVOS[DOCUMENTO]=LD_01[[#This Row],[DOCUMENTO]])*(ARQUIVOS[REVISÃO]=LD_01[[#This Row],[REVISÃO]])))</f>
        <v>45838</v>
      </c>
      <c r="K120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7" spans="1:12" x14ac:dyDescent="0.3">
      <c r="A1207" s="6" t="s">
        <v>3999</v>
      </c>
      <c r="B1207" s="6" t="str">
        <f>VLOOKUP(LD_01[[#This Row],[DOCUMENTO]],_xlfn.SORTBY(ARQUIVOS_RECEBIDOS!$E$2:$F$4998,ARQUIVOS_RECEBIDOS!$F$2:$F$4998,-1),2,)</f>
        <v>R04</v>
      </c>
      <c r="C1207" s="6" t="s">
        <v>4326</v>
      </c>
      <c r="D1207" s="8" t="s">
        <v>4134</v>
      </c>
      <c r="E1207" s="8" t="s">
        <v>4146</v>
      </c>
      <c r="F1207" s="6" t="s">
        <v>4152</v>
      </c>
      <c r="G1207" s="49" t="s">
        <v>5490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07" s="6" t="str" cm="1">
        <f t="array" ref="I1207">_xlfn.TEXTJOIN(", ",TRUE,_xlfn.UNIQUE(_xlfn._xlws.FILTER(ARQUIVOS_RECEBIDOS!$F$2:$F$4998,ARQUIVOS_RECEBIDOS!$E$2:$E$4998=LD_01[[#This Row],[DOCUMENTO]])))</f>
        <v>R04</v>
      </c>
      <c r="J1207" s="13" cm="1">
        <f t="array" ref="J1207">_xlfn.UNIQUE(_xlfn._xlws.FILTER(ARQUIVOS[DATA RECEBIMENTO],(ARQUIVOS[DOCUMENTO]=LD_01[[#This Row],[DOCUMENTO]])*(ARQUIVOS[REVISÃO]=LD_01[[#This Row],[REVISÃO]])))</f>
        <v>45838</v>
      </c>
      <c r="K120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8" spans="1:12" x14ac:dyDescent="0.3">
      <c r="A1208" s="6" t="s">
        <v>4000</v>
      </c>
      <c r="B1208" s="6" t="str">
        <f>VLOOKUP(LD_01[[#This Row],[DOCUMENTO]],_xlfn.SORTBY(ARQUIVOS_RECEBIDOS!$E$2:$F$4998,ARQUIVOS_RECEBIDOS!$F$2:$F$4998,-1),2,)</f>
        <v>R03</v>
      </c>
      <c r="C1208" s="6" t="s">
        <v>4326</v>
      </c>
      <c r="D1208" s="8" t="s">
        <v>4134</v>
      </c>
      <c r="E1208" s="8" t="s">
        <v>4146</v>
      </c>
      <c r="F1208" s="6" t="s">
        <v>4152</v>
      </c>
      <c r="G1208" s="49" t="s">
        <v>5490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08" s="6" t="str" cm="1">
        <f t="array" ref="I1208">_xlfn.TEXTJOIN(", ",TRUE,_xlfn.UNIQUE(_xlfn._xlws.FILTER(ARQUIVOS_RECEBIDOS!$F$2:$F$4998,ARQUIVOS_RECEBIDOS!$E$2:$E$4998=LD_01[[#This Row],[DOCUMENTO]])))</f>
        <v>R03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09" spans="1:12" x14ac:dyDescent="0.3">
      <c r="A1209" s="6" t="s">
        <v>4001</v>
      </c>
      <c r="B1209" s="6" t="str">
        <f>VLOOKUP(LD_01[[#This Row],[DOCUMENTO]],_xlfn.SORTBY(ARQUIVOS_RECEBIDOS!$E$2:$F$4998,ARQUIVOS_RECEBIDOS!$F$2:$F$4998,-1),2,)</f>
        <v>R00</v>
      </c>
      <c r="C1209" s="6" t="s">
        <v>4326</v>
      </c>
      <c r="D1209" s="8" t="s">
        <v>4135</v>
      </c>
      <c r="E1209" s="8" t="s">
        <v>4146</v>
      </c>
      <c r="F1209" s="6" t="s">
        <v>4152</v>
      </c>
      <c r="G1209" s="49" t="s">
        <v>5490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09" s="6" t="str" cm="1">
        <f t="array" ref="I1209">_xlfn.TEXTJOIN(", ",TRUE,_xlfn.UNIQUE(_xlfn._xlws.FILTER(ARQUIVOS_RECEBIDOS!$F$2:$F$4998,ARQUIVOS_RECEBIDOS!$E$2:$E$4998=LD_01[[#This Row],[DOCUMENTO]])))</f>
        <v>R00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0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0" spans="1:12" ht="43.2" x14ac:dyDescent="0.3">
      <c r="A1210" s="6" t="s">
        <v>4002</v>
      </c>
      <c r="B1210" s="6" t="str">
        <f>VLOOKUP(LD_01[[#This Row],[DOCUMENTO]],_xlfn.SORTBY(ARQUIVOS_RECEBIDOS!$E$2:$F$4998,ARQUIVOS_RECEBIDOS!$F$2:$F$4998,-1),2,)</f>
        <v>R02</v>
      </c>
      <c r="C1210" s="6" t="s">
        <v>4326</v>
      </c>
      <c r="D1210" s="8" t="s">
        <v>4136</v>
      </c>
      <c r="E1210" s="8" t="s">
        <v>4146</v>
      </c>
      <c r="F1210" s="6" t="s">
        <v>4152</v>
      </c>
      <c r="G1210" s="49" t="s">
        <v>5490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10" s="6" t="str" cm="1">
        <f t="array" ref="I1210">_xlfn.TEXTJOIN(", ",TRUE,_xlfn.UNIQUE(_xlfn._xlws.FILTER(ARQUIVOS_RECEBIDOS!$F$2:$F$4998,ARQUIVOS_RECEBIDOS!$E$2:$E$4998=LD_01[[#This Row],[DOCUMENTO]])))</f>
        <v>R01, R02</v>
      </c>
      <c r="J1210" s="13" cm="1">
        <f t="array" ref="J1210">_xlfn.UNIQUE(_xlfn._xlws.FILTER(ARQUIVOS[DATA RECEBIMENTO],(ARQUIVOS[DOCUMENTO]=LD_01[[#This Row],[DOCUMENTO]])*(ARQUIVOS[REVISÃO]=LD_01[[#This Row],[REVISÃO]])))</f>
        <v>45895</v>
      </c>
      <c r="K121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1" spans="1:12" ht="28.8" x14ac:dyDescent="0.3">
      <c r="A1211" s="6" t="s">
        <v>4003</v>
      </c>
      <c r="B1211" s="6" t="str">
        <f>VLOOKUP(LD_01[[#This Row],[DOCUMENTO]],_xlfn.SORTBY(ARQUIVOS_RECEBIDOS!$E$2:$F$4998,ARQUIVOS_RECEBIDOS!$F$2:$F$4998,-1),2,)</f>
        <v>R00</v>
      </c>
      <c r="C1211" s="6" t="s">
        <v>4326</v>
      </c>
      <c r="D1211" s="8" t="s">
        <v>4137</v>
      </c>
      <c r="E1211" s="8" t="s">
        <v>4146</v>
      </c>
      <c r="F1211" s="6" t="s">
        <v>4152</v>
      </c>
      <c r="G1211" s="49" t="s">
        <v>5490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11" s="6" t="str" cm="1">
        <f t="array" ref="I1211">_xlfn.TEXTJOIN(", ",TRUE,_xlfn.UNIQUE(_xlfn._xlws.FILTER(ARQUIVOS_RECEBIDOS!$F$2:$F$4998,ARQUIVOS_RECEBIDOS!$E$2:$E$4998=LD_01[[#This Row],[DOCUMENTO]])))</f>
        <v>R00</v>
      </c>
      <c r="J1211" s="13" cm="1">
        <f t="array" ref="J1211">_xlfn.UNIQUE(_xlfn._xlws.FILTER(ARQUIVOS[DATA RECEBIMENTO],(ARQUIVOS[DOCUMENTO]=LD_01[[#This Row],[DOCUMENTO]])*(ARQUIVOS[REVISÃO]=LD_01[[#This Row],[REVISÃO]])))</f>
        <v>45838</v>
      </c>
      <c r="K121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2" spans="1:12" ht="28.8" x14ac:dyDescent="0.3">
      <c r="A1212" s="6" t="s">
        <v>4004</v>
      </c>
      <c r="B1212" s="6" t="str">
        <f>VLOOKUP(LD_01[[#This Row],[DOCUMENTO]],_xlfn.SORTBY(ARQUIVOS_RECEBIDOS!$E$2:$F$4998,ARQUIVOS_RECEBIDOS!$F$2:$F$4998,-1),2,)</f>
        <v>R01</v>
      </c>
      <c r="C1212" s="6" t="s">
        <v>4326</v>
      </c>
      <c r="D1212" s="8" t="s">
        <v>4138</v>
      </c>
      <c r="E1212" s="8" t="s">
        <v>4146</v>
      </c>
      <c r="F1212" s="6" t="s">
        <v>4152</v>
      </c>
      <c r="G1212" s="49" t="s">
        <v>5490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12" s="6" t="str" cm="1">
        <f t="array" ref="I1212">_xlfn.TEXTJOIN(", ",TRUE,_xlfn.UNIQUE(_xlfn._xlws.FILTER(ARQUIVOS_RECEBIDOS!$F$2:$F$4998,ARQUIVOS_RECEBIDOS!$E$2:$E$4998=LD_01[[#This Row],[DOCUMENTO]])))</f>
        <v>R01</v>
      </c>
      <c r="J1212" s="13" cm="1">
        <f t="array" ref="J1212">_xlfn.UNIQUE(_xlfn._xlws.FILTER(ARQUIVOS[DATA RECEBIMENTO],(ARQUIVOS[DOCUMENTO]=LD_01[[#This Row],[DOCUMENTO]])*(ARQUIVOS[REVISÃO]=LD_01[[#This Row],[REVISÃO]])))</f>
        <v>45838</v>
      </c>
      <c r="K121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3" spans="1:12" ht="28.8" x14ac:dyDescent="0.3">
      <c r="A1213" s="6" t="s">
        <v>4005</v>
      </c>
      <c r="B1213" s="6" t="str">
        <f>VLOOKUP(LD_01[[#This Row],[DOCUMENTO]],_xlfn.SORTBY(ARQUIVOS_RECEBIDOS!$E$2:$F$4998,ARQUIVOS_RECEBIDOS!$F$2:$F$4998,-1),2,)</f>
        <v>R00</v>
      </c>
      <c r="C1213" s="6" t="s">
        <v>4326</v>
      </c>
      <c r="D1213" s="8" t="s">
        <v>4139</v>
      </c>
      <c r="E1213" s="8" t="s">
        <v>4146</v>
      </c>
      <c r="F1213" s="6" t="s">
        <v>4152</v>
      </c>
      <c r="G1213" s="49" t="s">
        <v>5490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13" s="6" t="str" cm="1">
        <f t="array" ref="I1213">_xlfn.TEXTJOIN(", ",TRUE,_xlfn.UNIQUE(_xlfn._xlws.FILTER(ARQUIVOS_RECEBIDOS!$F$2:$F$4998,ARQUIVOS_RECEBIDOS!$E$2:$E$4998=LD_01[[#This Row],[DOCUMENTO]])))</f>
        <v>R00</v>
      </c>
      <c r="J1213" s="13" cm="1">
        <f t="array" ref="J1213">_xlfn.UNIQUE(_xlfn._xlws.FILTER(ARQUIVOS[DATA RECEBIMENTO],(ARQUIVOS[DOCUMENTO]=LD_01[[#This Row],[DOCUMENTO]])*(ARQUIVOS[REVISÃO]=LD_01[[#This Row],[REVISÃO]])))</f>
        <v>45838</v>
      </c>
      <c r="K121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4" spans="1:12" ht="28.8" x14ac:dyDescent="0.3">
      <c r="A1214" s="6" t="s">
        <v>4006</v>
      </c>
      <c r="B1214" s="6" t="str">
        <f>VLOOKUP(LD_01[[#This Row],[DOCUMENTO]],_xlfn.SORTBY(ARQUIVOS_RECEBIDOS!$E$2:$F$4998,ARQUIVOS_RECEBIDOS!$F$2:$F$4998,-1),2,)</f>
        <v>R00</v>
      </c>
      <c r="C1214" s="6" t="s">
        <v>4326</v>
      </c>
      <c r="D1214" s="8" t="s">
        <v>4140</v>
      </c>
      <c r="E1214" s="8" t="s">
        <v>4146</v>
      </c>
      <c r="F1214" s="6" t="s">
        <v>4152</v>
      </c>
      <c r="G1214" s="49" t="s">
        <v>5490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14" s="6" t="str" cm="1">
        <f t="array" ref="I1214">_xlfn.TEXTJOIN(", ",TRUE,_xlfn.UNIQUE(_xlfn._xlws.FILTER(ARQUIVOS_RECEBIDOS!$F$2:$F$4998,ARQUIVOS_RECEBIDOS!$E$2:$E$4998=LD_01[[#This Row],[DOCUMENTO]])))</f>
        <v>R00</v>
      </c>
      <c r="J1214" s="13" cm="1">
        <f t="array" ref="J1214">_xlfn.UNIQUE(_xlfn._xlws.FILTER(ARQUIVOS[DATA RECEBIMENTO],(ARQUIVOS[DOCUMENTO]=LD_01[[#This Row],[DOCUMENTO]])*(ARQUIVOS[REVISÃO]=LD_01[[#This Row],[REVISÃO]])))</f>
        <v>45838</v>
      </c>
      <c r="K121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5" spans="1:12" ht="43.2" x14ac:dyDescent="0.3">
      <c r="A1215" s="6" t="s">
        <v>4007</v>
      </c>
      <c r="B1215" s="6" t="str">
        <f>VLOOKUP(LD_01[[#This Row],[DOCUMENTO]],_xlfn.SORTBY(ARQUIVOS_RECEBIDOS!$E$2:$F$4998,ARQUIVOS_RECEBIDOS!$F$2:$F$4998,-1),2,)</f>
        <v>R01</v>
      </c>
      <c r="C1215" s="6" t="s">
        <v>4326</v>
      </c>
      <c r="D1215" s="8" t="s">
        <v>4141</v>
      </c>
      <c r="E1215" s="8" t="s">
        <v>4146</v>
      </c>
      <c r="F1215" s="6" t="s">
        <v>4152</v>
      </c>
      <c r="G1215" s="49" t="s">
        <v>5490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15" s="6" t="str" cm="1">
        <f t="array" ref="I1215">_xlfn.TEXTJOIN(", ",TRUE,_xlfn.UNIQUE(_xlfn._xlws.FILTER(ARQUIVOS_RECEBIDOS!$F$2:$F$4998,ARQUIVOS_RECEBIDOS!$E$2:$E$4998=LD_01[[#This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6" spans="1:12" ht="28.8" x14ac:dyDescent="0.3">
      <c r="A1216" s="6" t="s">
        <v>4008</v>
      </c>
      <c r="B1216" s="6" t="str">
        <f>VLOOKUP(LD_01[[#This Row],[DOCUMENTO]],_xlfn.SORTBY(ARQUIVOS_RECEBIDOS!$E$2:$F$4998,ARQUIVOS_RECEBIDOS!$F$2:$F$4998,-1),2,)</f>
        <v>R05</v>
      </c>
      <c r="C1216" s="6" t="s">
        <v>4326</v>
      </c>
      <c r="D1216" s="8" t="s">
        <v>4085</v>
      </c>
      <c r="E1216" s="8" t="s">
        <v>4146</v>
      </c>
      <c r="F1216" s="6" t="s">
        <v>4152</v>
      </c>
      <c r="G1216" s="49" t="s">
        <v>5490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16" s="6" t="str" cm="1">
        <f t="array" ref="I1216">_xlfn.TEXTJOIN(", ",TRUE,_xlfn.UNIQUE(_xlfn._xlws.FILTER(ARQUIVOS_RECEBIDOS!$F$2:$F$4998,ARQUIVOS_RECEBIDOS!$E$2:$E$4998=LD_01[[#This Row],[DOCUMENTO]])))</f>
        <v>R04, R05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7" spans="1:12" ht="28.8" x14ac:dyDescent="0.3">
      <c r="A1217" s="6" t="s">
        <v>4009</v>
      </c>
      <c r="B1217" s="6" t="str">
        <f>VLOOKUP(LD_01[[#This Row],[DOCUMENTO]],_xlfn.SORTBY(ARQUIVOS_RECEBIDOS!$E$2:$F$4998,ARQUIVOS_RECEBIDOS!$F$2:$F$4998,-1),2,)</f>
        <v>R01</v>
      </c>
      <c r="C1217" s="6" t="s">
        <v>4326</v>
      </c>
      <c r="D1217" s="8" t="s">
        <v>4086</v>
      </c>
      <c r="E1217" s="8" t="s">
        <v>4146</v>
      </c>
      <c r="F1217" s="6" t="s">
        <v>4152</v>
      </c>
      <c r="G1217" s="49" t="s">
        <v>5490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17" s="6" t="str" cm="1">
        <f t="array" ref="I1217">_xlfn.TEXTJOIN(", ",TRUE,_xlfn.UNIQUE(_xlfn._xlws.FILTER(ARQUIVOS_RECEBIDOS!$F$2:$F$4998,ARQUIVOS_RECEBIDOS!$E$2:$E$4998=LD_01[[#This Row],[DOCUMENTO]])))</f>
        <v>R01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01\MSV-163MS-730-732\10.DR</v>
      </c>
      <c r="L121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ATERPA\0.TABLET\A373_Projetos_Ano01\MSV-163MS-730-732\10.DR</v>
      </c>
    </row>
    <row r="1218" spans="1:12" x14ac:dyDescent="0.3">
      <c r="A1218" s="6" t="s">
        <v>4046</v>
      </c>
      <c r="B1218" s="6" t="str">
        <f>VLOOKUP(LD_01[[#This Row],[DOCUMENTO]],_xlfn.SORTBY(ARQUIVOS_RECEBIDOS!$E$2:$F$4998,ARQUIVOS_RECEBIDOS!$F$2:$F$4998,-1),2,)</f>
        <v>R02</v>
      </c>
      <c r="C1218" s="6" t="s">
        <v>4326</v>
      </c>
      <c r="D1218" s="8" t="s">
        <v>4098</v>
      </c>
      <c r="E1218" s="8" t="s">
        <v>4148</v>
      </c>
      <c r="F1218" s="6" t="s">
        <v>4157</v>
      </c>
      <c r="G1218" s="49" t="s">
        <v>5490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18" s="6" t="str" cm="1">
        <f t="array" ref="I1218">_xlfn.TEXTJOIN(", ",TRUE,_xlfn.UNIQUE(_xlfn._xlws.FILTER(ARQUIVOS_RECEBIDOS!$F$2:$F$4998,ARQUIVOS_RECEBIDOS!$E$2:$E$4998=LD_01[[#This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1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19" spans="1:12" x14ac:dyDescent="0.3">
      <c r="A1219" s="6" t="s">
        <v>4047</v>
      </c>
      <c r="B1219" s="6" t="str">
        <f>VLOOKUP(LD_01[[#This Row],[DOCUMENTO]],_xlfn.SORTBY(ARQUIVOS_RECEBIDOS!$E$2:$F$4998,ARQUIVOS_RECEBIDOS!$F$2:$F$4998,-1),2,)</f>
        <v>R02</v>
      </c>
      <c r="C1219" s="6" t="s">
        <v>4326</v>
      </c>
      <c r="D1219" s="8" t="s">
        <v>4098</v>
      </c>
      <c r="E1219" s="8" t="s">
        <v>4148</v>
      </c>
      <c r="F1219" s="6" t="s">
        <v>4157</v>
      </c>
      <c r="G1219" s="49" t="s">
        <v>5490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19" s="6" t="str" cm="1">
        <f t="array" ref="I1219">_xlfn.TEXTJOIN(", ",TRUE,_xlfn.UNIQUE(_xlfn._xlws.FILTER(ARQUIVOS_RECEBIDOS!$F$2:$F$4998,ARQUIVOS_RECEBIDOS!$E$2:$E$4998=LD_01[[#This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1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0" spans="1:12" x14ac:dyDescent="0.3">
      <c r="A1220" s="6" t="s">
        <v>4048</v>
      </c>
      <c r="B1220" s="6" t="str">
        <f>VLOOKUP(LD_01[[#This Row],[DOCUMENTO]],_xlfn.SORTBY(ARQUIVOS_RECEBIDOS!$E$2:$F$4998,ARQUIVOS_RECEBIDOS!$F$2:$F$4998,-1),2,)</f>
        <v>R01</v>
      </c>
      <c r="C1220" s="6" t="s">
        <v>4326</v>
      </c>
      <c r="D1220" s="8" t="s">
        <v>4129</v>
      </c>
      <c r="E1220" s="8" t="s">
        <v>4148</v>
      </c>
      <c r="F1220" s="6" t="s">
        <v>4157</v>
      </c>
      <c r="G1220" s="49" t="s">
        <v>5490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20" s="6" t="str" cm="1">
        <f t="array" ref="I1220">_xlfn.TEXTJOIN(", ",TRUE,_xlfn.UNIQUE(_xlfn._xlws.FILTER(ARQUIVOS_RECEBIDOS!$F$2:$F$4998,ARQUIVOS_RECEBIDOS!$E$2:$E$4998=LD_01[[#This Row],[DOCUMENTO]])))</f>
        <v>R01</v>
      </c>
      <c r="J1220" s="13" cm="1">
        <f t="array" ref="J1220">_xlfn.UNIQUE(_xlfn._xlws.FILTER(ARQUIVOS[DATA RECEBIMENTO],(ARQUIVOS[DOCUMENTO]=LD_01[[#This Row],[DOCUMENTO]])*(ARQUIVOS[REVISÃO]=LD_01[[#This Row],[REVISÃO]])))</f>
        <v>45838</v>
      </c>
      <c r="K122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2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1" spans="1:12" x14ac:dyDescent="0.3">
      <c r="A1221" s="6" t="s">
        <v>4049</v>
      </c>
      <c r="B1221" s="6" t="str">
        <f>VLOOKUP(LD_01[[#This Row],[DOCUMENTO]],_xlfn.SORTBY(ARQUIVOS_RECEBIDOS!$E$2:$F$4998,ARQUIVOS_RECEBIDOS!$F$2:$F$4998,-1),2,)</f>
        <v>R01</v>
      </c>
      <c r="C1221" s="6" t="s">
        <v>4326</v>
      </c>
      <c r="D1221" s="8" t="s">
        <v>4129</v>
      </c>
      <c r="E1221" s="8" t="s">
        <v>4148</v>
      </c>
      <c r="F1221" s="6" t="s">
        <v>4157</v>
      </c>
      <c r="G1221" s="49" t="s">
        <v>5490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21" s="6" t="str" cm="1">
        <f t="array" ref="I1221">_xlfn.TEXTJOIN(", ",TRUE,_xlfn.UNIQUE(_xlfn._xlws.FILTER(ARQUIVOS_RECEBIDOS!$F$2:$F$4998,ARQUIVOS_RECEBIDOS!$E$2:$E$4998=LD_01[[#This Row],[DOCUMENTO]])))</f>
        <v>R01</v>
      </c>
      <c r="J1221" s="13" cm="1">
        <f t="array" ref="J1221">_xlfn.UNIQUE(_xlfn._xlws.FILTER(ARQUIVOS[DATA RECEBIMENTO],(ARQUIVOS[DOCUMENTO]=LD_01[[#This Row],[DOCUMENTO]])*(ARQUIVOS[REVISÃO]=LD_01[[#This Row],[REVISÃO]])))</f>
        <v>45838</v>
      </c>
      <c r="K122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2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2" spans="1:12" x14ac:dyDescent="0.3">
      <c r="A1222" s="6" t="s">
        <v>4050</v>
      </c>
      <c r="B1222" s="6" t="str">
        <f>VLOOKUP(LD_01[[#This Row],[DOCUMENTO]],_xlfn.SORTBY(ARQUIVOS_RECEBIDOS!$E$2:$F$4998,ARQUIVOS_RECEBIDOS!$F$2:$F$4998,-1),2,)</f>
        <v>R01</v>
      </c>
      <c r="C1222" s="6" t="s">
        <v>4326</v>
      </c>
      <c r="D1222" s="8" t="s">
        <v>4130</v>
      </c>
      <c r="E1222" s="8" t="s">
        <v>4148</v>
      </c>
      <c r="F1222" s="6" t="s">
        <v>4157</v>
      </c>
      <c r="G1222" s="49" t="s">
        <v>5490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22" s="6" t="str" cm="1">
        <f t="array" ref="I1222">_xlfn.TEXTJOIN(", ",TRUE,_xlfn.UNIQUE(_xlfn._xlws.FILTER(ARQUIVOS_RECEBIDOS!$F$2:$F$4998,ARQUIVOS_RECEBIDOS!$E$2:$E$4998=LD_01[[#This Row],[DOCUMENTO]])))</f>
        <v>R01</v>
      </c>
      <c r="J1222" s="13" cm="1">
        <f t="array" ref="J1222">_xlfn.UNIQUE(_xlfn._xlws.FILTER(ARQUIVOS[DATA RECEBIMENTO],(ARQUIVOS[DOCUMENTO]=LD_01[[#This Row],[DOCUMENTO]])*(ARQUIVOS[REVISÃO]=LD_01[[#This Row],[REVISÃO]])))</f>
        <v>45838</v>
      </c>
      <c r="K122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2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3" spans="1:12" x14ac:dyDescent="0.3">
      <c r="A1223" s="6" t="s">
        <v>4051</v>
      </c>
      <c r="B1223" s="6" t="str">
        <f>VLOOKUP(LD_01[[#This Row],[DOCUMENTO]],_xlfn.SORTBY(ARQUIVOS_RECEBIDOS!$E$2:$F$4998,ARQUIVOS_RECEBIDOS!$F$2:$F$4998,-1),2,)</f>
        <v>R02</v>
      </c>
      <c r="C1223" s="6" t="s">
        <v>4326</v>
      </c>
      <c r="D1223" s="8" t="s">
        <v>4093</v>
      </c>
      <c r="E1223" s="8" t="s">
        <v>4148</v>
      </c>
      <c r="F1223" s="6" t="s">
        <v>4157</v>
      </c>
      <c r="G1223" s="49" t="s">
        <v>5490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23" s="6" t="str" cm="1">
        <f t="array" ref="I1223">_xlfn.TEXTJOIN(", ",TRUE,_xlfn.UNIQUE(_xlfn._xlws.FILTER(ARQUIVOS_RECEBIDOS!$F$2:$F$4998,ARQUIVOS_RECEBIDOS!$E$2:$E$4998=LD_01[[#This Row],[DOCUMENTO]])))</f>
        <v>R02</v>
      </c>
      <c r="J1223" s="13" cm="1">
        <f t="array" ref="J1223">_xlfn.UNIQUE(_xlfn._xlws.FILTER(ARQUIVOS[DATA RECEBIMENTO],(ARQUIVOS[DOCUMENTO]=LD_01[[#This Row],[DOCUMENTO]])*(ARQUIVOS[REVISÃO]=LD_01[[#This Row],[REVISÃO]])))</f>
        <v>45838</v>
      </c>
      <c r="K122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2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4" spans="1:12" ht="28.8" x14ac:dyDescent="0.3">
      <c r="A1224" s="6" t="s">
        <v>4052</v>
      </c>
      <c r="B1224" s="6" t="str">
        <f>VLOOKUP(LD_01[[#This Row],[DOCUMENTO]],_xlfn.SORTBY(ARQUIVOS_RECEBIDOS!$E$2:$F$4998,ARQUIVOS_RECEBIDOS!$F$2:$F$4998,-1),2,)</f>
        <v>R00</v>
      </c>
      <c r="C1224" s="6" t="s">
        <v>4326</v>
      </c>
      <c r="D1224" s="8" t="s">
        <v>4171</v>
      </c>
      <c r="E1224" s="8" t="s">
        <v>4148</v>
      </c>
      <c r="F1224" s="6" t="s">
        <v>4157</v>
      </c>
      <c r="G1224" s="49" t="s">
        <v>5490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24" s="6" t="str" cm="1">
        <f t="array" ref="I1224">_xlfn.TEXTJOIN(", ",TRUE,_xlfn.UNIQUE(_xlfn._xlws.FILTER(ARQUIVOS_RECEBIDOS!$F$2:$F$4998,ARQUIVOS_RECEBIDOS!$E$2:$E$4998=LD_01[[#This Row],[DOCUMENTO]])))</f>
        <v>R00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01\MSV-163MS-730-732\12.DV</v>
      </c>
      <c r="L122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ATERPA\0.TABLET\A373_Projetos_Ano01\MSV-163MS-730-732\12.DV</v>
      </c>
    </row>
    <row r="1225" spans="1:12" ht="43.2" x14ac:dyDescent="0.3">
      <c r="A1225" s="6" t="s">
        <v>4024</v>
      </c>
      <c r="B1225" s="6" t="str">
        <f>VLOOKUP(LD_01[[#This Row],[DOCUMENTO]],_xlfn.SORTBY(ARQUIVOS_RECEBIDOS!$E$2:$F$4998,ARQUIVOS_RECEBIDOS!$F$2:$F$4998,-1),2,)</f>
        <v>R02</v>
      </c>
      <c r="C1225" s="6" t="s">
        <v>4326</v>
      </c>
      <c r="D1225" s="8" t="s">
        <v>4291</v>
      </c>
      <c r="E1225" s="8" t="s">
        <v>4342</v>
      </c>
      <c r="F1225" s="6" t="s">
        <v>4162</v>
      </c>
      <c r="G1225" s="49" t="s">
        <v>5490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25" s="6" t="str" cm="1">
        <f t="array" ref="I1225">_xlfn.TEXTJOIN(", ",TRUE,_xlfn.UNIQUE(_xlfn._xlws.FILTER(ARQUIVOS_RECEBIDOS!$F$2:$F$4998,ARQUIVOS_RECEBIDOS!$E$2:$E$4998=LD_01[[#This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2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26" spans="1:12" ht="43.2" x14ac:dyDescent="0.3">
      <c r="A1226" s="6" t="s">
        <v>4025</v>
      </c>
      <c r="B1226" s="6" t="str">
        <f>VLOOKUP(LD_01[[#This Row],[DOCUMENTO]],_xlfn.SORTBY(ARQUIVOS_RECEBIDOS!$E$2:$F$4998,ARQUIVOS_RECEBIDOS!$F$2:$F$4998,-1),2,)</f>
        <v>R03</v>
      </c>
      <c r="C1226" s="6" t="s">
        <v>4326</v>
      </c>
      <c r="D1226" s="8" t="s">
        <v>4292</v>
      </c>
      <c r="E1226" s="8" t="s">
        <v>4342</v>
      </c>
      <c r="F1226" s="6" t="s">
        <v>4162</v>
      </c>
      <c r="G1226" s="49" t="s">
        <v>5490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26" s="6" t="str" cm="1">
        <f t="array" ref="I1226">_xlfn.TEXTJOIN(", ",TRUE,_xlfn.UNIQUE(_xlfn._xlws.FILTER(ARQUIVOS_RECEBIDOS!$F$2:$F$4998,ARQUIVOS_RECEBIDOS!$E$2:$E$4998=LD_01[[#This Row],[DOCUMENTO]])))</f>
        <v>R02, R03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2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27" spans="1:12" ht="43.2" x14ac:dyDescent="0.3">
      <c r="A1227" s="6" t="s">
        <v>4026</v>
      </c>
      <c r="B1227" s="6" t="str">
        <f>VLOOKUP(LD_01[[#This Row],[DOCUMENTO]],_xlfn.SORTBY(ARQUIVOS_RECEBIDOS!$E$2:$F$4998,ARQUIVOS_RECEBIDOS!$F$2:$F$4998,-1),2,)</f>
        <v>R03</v>
      </c>
      <c r="C1227" s="6" t="s">
        <v>4326</v>
      </c>
      <c r="D1227" s="8" t="s">
        <v>4293</v>
      </c>
      <c r="E1227" s="8" t="s">
        <v>4342</v>
      </c>
      <c r="F1227" s="6" t="s">
        <v>4162</v>
      </c>
      <c r="G1227" s="49" t="s">
        <v>5490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27" s="6" t="str" cm="1">
        <f t="array" ref="I1227">_xlfn.TEXTJOIN(", ",TRUE,_xlfn.UNIQUE(_xlfn._xlws.FILTER(ARQUIVOS_RECEBIDOS!$F$2:$F$4998,ARQUIVOS_RECEBIDOS!$E$2:$E$4998=LD_01[[#This Row],[DOCUMENTO]])))</f>
        <v>R03</v>
      </c>
      <c r="J1227" s="13" cm="1">
        <f t="array" ref="J1227">_xlfn.UNIQUE(_xlfn._xlws.FILTER(ARQUIVOS[DATA RECEBIMENTO],(ARQUIVOS[DOCUMENTO]=LD_01[[#This Row],[DOCUMENTO]])*(ARQUIVOS[REVISÃO]=LD_01[[#This Row],[REVISÃO]])))</f>
        <v>45838</v>
      </c>
      <c r="K122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2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28" spans="1:12" ht="43.2" x14ac:dyDescent="0.3">
      <c r="A1228" s="6" t="s">
        <v>4027</v>
      </c>
      <c r="B1228" s="6" t="str">
        <f>VLOOKUP(LD_01[[#This Row],[DOCUMENTO]],_xlfn.SORTBY(ARQUIVOS_RECEBIDOS!$E$2:$F$4998,ARQUIVOS_RECEBIDOS!$F$2:$F$4998,-1),2,)</f>
        <v>R03</v>
      </c>
      <c r="C1228" s="6" t="s">
        <v>4326</v>
      </c>
      <c r="D1228" s="8" t="s">
        <v>4293</v>
      </c>
      <c r="E1228" s="8" t="s">
        <v>4342</v>
      </c>
      <c r="F1228" s="6" t="s">
        <v>4162</v>
      </c>
      <c r="G1228" s="49" t="s">
        <v>5490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28" s="6" t="str" cm="1">
        <f t="array" ref="I1228">_xlfn.TEXTJOIN(", ",TRUE,_xlfn.UNIQUE(_xlfn._xlws.FILTER(ARQUIVOS_RECEBIDOS!$F$2:$F$4998,ARQUIVOS_RECEBIDOS!$E$2:$E$4998=LD_01[[#This Row],[DOCUMENTO]])))</f>
        <v>R03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2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29" spans="1:12" ht="43.2" x14ac:dyDescent="0.3">
      <c r="A1229" s="6" t="s">
        <v>4028</v>
      </c>
      <c r="B1229" s="6" t="str">
        <f>VLOOKUP(LD_01[[#This Row],[DOCUMENTO]],_xlfn.SORTBY(ARQUIVOS_RECEBIDOS!$E$2:$F$4998,ARQUIVOS_RECEBIDOS!$F$2:$F$4998,-1),2,)</f>
        <v>R04</v>
      </c>
      <c r="C1229" s="6" t="s">
        <v>4326</v>
      </c>
      <c r="D1229" s="8" t="s">
        <v>4293</v>
      </c>
      <c r="E1229" s="8" t="s">
        <v>4342</v>
      </c>
      <c r="F1229" s="6" t="s">
        <v>4162</v>
      </c>
      <c r="G1229" s="49" t="s">
        <v>5490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29" s="6" t="str" cm="1">
        <f t="array" ref="I1229">_xlfn.TEXTJOIN(", ",TRUE,_xlfn.UNIQUE(_xlfn._xlws.FILTER(ARQUIVOS_RECEBIDOS!$F$2:$F$4998,ARQUIVOS_RECEBIDOS!$E$2:$E$4998=LD_01[[#This Row],[DOCUMENTO]])))</f>
        <v>R04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2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0" spans="1:12" ht="43.2" x14ac:dyDescent="0.3">
      <c r="A1230" s="6" t="s">
        <v>4029</v>
      </c>
      <c r="B1230" s="6" t="str">
        <f>VLOOKUP(LD_01[[#This Row],[DOCUMENTO]],_xlfn.SORTBY(ARQUIVOS_RECEBIDOS!$E$2:$F$4998,ARQUIVOS_RECEBIDOS!$F$2:$F$4998,-1),2,)</f>
        <v>R02</v>
      </c>
      <c r="C1230" s="6" t="s">
        <v>4326</v>
      </c>
      <c r="D1230" s="8" t="s">
        <v>4294</v>
      </c>
      <c r="E1230" s="8" t="s">
        <v>4342</v>
      </c>
      <c r="F1230" s="6" t="s">
        <v>4162</v>
      </c>
      <c r="G1230" s="49" t="s">
        <v>5490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30" s="6" t="str" cm="1">
        <f t="array" ref="I1230">_xlfn.TEXTJOIN(", ",TRUE,_xlfn.UNIQUE(_xlfn._xlws.FILTER(ARQUIVOS_RECEBIDOS!$F$2:$F$4998,ARQUIVOS_RECEBIDOS!$E$2:$E$4998=LD_01[[#This Row],[DOCUMENTO]])))</f>
        <v>R02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1" spans="1:12" ht="43.2" x14ac:dyDescent="0.3">
      <c r="A1231" s="6" t="s">
        <v>4030</v>
      </c>
      <c r="B1231" s="6" t="str">
        <f>VLOOKUP(LD_01[[#This Row],[DOCUMENTO]],_xlfn.SORTBY(ARQUIVOS_RECEBIDOS!$E$2:$F$4998,ARQUIVOS_RECEBIDOS!$F$2:$F$4998,-1),2,)</f>
        <v>R01</v>
      </c>
      <c r="C1231" s="6" t="s">
        <v>4326</v>
      </c>
      <c r="D1231" s="8" t="s">
        <v>4295</v>
      </c>
      <c r="E1231" s="8" t="s">
        <v>4342</v>
      </c>
      <c r="F1231" s="6" t="s">
        <v>4162</v>
      </c>
      <c r="G1231" s="49" t="s">
        <v>5490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31" s="6" t="str" cm="1">
        <f t="array" ref="I1231">_xlfn.TEXTJOIN(", ",TRUE,_xlfn.UNIQUE(_xlfn._xlws.FILTER(ARQUIVOS_RECEBIDOS!$F$2:$F$4998,ARQUIVOS_RECEBIDOS!$E$2:$E$4998=LD_01[[#This Row],[DOCUMENTO]])))</f>
        <v>R01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2" spans="1:12" ht="43.2" x14ac:dyDescent="0.3">
      <c r="A1232" s="6" t="s">
        <v>4031</v>
      </c>
      <c r="B1232" s="6" t="str">
        <f>VLOOKUP(LD_01[[#This Row],[DOCUMENTO]],_xlfn.SORTBY(ARQUIVOS_RECEBIDOS!$E$2:$F$4998,ARQUIVOS_RECEBIDOS!$F$2:$F$4998,-1),2,)</f>
        <v>R03</v>
      </c>
      <c r="C1232" s="6" t="s">
        <v>4326</v>
      </c>
      <c r="D1232" s="8" t="s">
        <v>4296</v>
      </c>
      <c r="E1232" s="8" t="s">
        <v>4342</v>
      </c>
      <c r="F1232" s="6" t="s">
        <v>4162</v>
      </c>
      <c r="G1232" s="49" t="s">
        <v>5490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32" s="6" t="str" cm="1">
        <f t="array" ref="I1232">_xlfn.TEXTJOIN(", ",TRUE,_xlfn.UNIQUE(_xlfn._xlws.FILTER(ARQUIVOS_RECEBIDOS!$F$2:$F$4998,ARQUIVOS_RECEBIDOS!$E$2:$E$4998=LD_01[[#This Row],[DOCUMENTO]])))</f>
        <v>R03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3" spans="1:12" ht="43.2" x14ac:dyDescent="0.3">
      <c r="A1233" s="6" t="s">
        <v>4032</v>
      </c>
      <c r="B1233" s="6" t="str">
        <f>VLOOKUP(LD_01[[#This Row],[DOCUMENTO]],_xlfn.SORTBY(ARQUIVOS_RECEBIDOS!$E$2:$F$4998,ARQUIVOS_RECEBIDOS!$F$2:$F$4998,-1),2,)</f>
        <v>R03</v>
      </c>
      <c r="C1233" s="6" t="s">
        <v>4326</v>
      </c>
      <c r="D1233" s="8" t="s">
        <v>4191</v>
      </c>
      <c r="E1233" s="8" t="s">
        <v>4342</v>
      </c>
      <c r="F1233" s="6" t="s">
        <v>4162</v>
      </c>
      <c r="G1233" s="49" t="s">
        <v>5490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33" s="6" t="str" cm="1">
        <f t="array" ref="I1233">_xlfn.TEXTJOIN(", ",TRUE,_xlfn.UNIQUE(_xlfn._xlws.FILTER(ARQUIVOS_RECEBIDOS!$F$2:$F$4998,ARQUIVOS_RECEBIDOS!$E$2:$E$4998=LD_01[[#This Row],[DOCUMENTO]])))</f>
        <v>R02, R03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4" spans="1:12" ht="43.2" x14ac:dyDescent="0.3">
      <c r="A1234" s="6" t="s">
        <v>4033</v>
      </c>
      <c r="B1234" s="6" t="str">
        <f>VLOOKUP(LD_01[[#This Row],[DOCUMENTO]],_xlfn.SORTBY(ARQUIVOS_RECEBIDOS!$E$2:$F$4998,ARQUIVOS_RECEBIDOS!$F$2:$F$4998,-1),2,)</f>
        <v>R04</v>
      </c>
      <c r="C1234" s="6" t="s">
        <v>4326</v>
      </c>
      <c r="D1234" s="8" t="s">
        <v>4192</v>
      </c>
      <c r="E1234" s="8" t="s">
        <v>4342</v>
      </c>
      <c r="F1234" s="6" t="s">
        <v>4162</v>
      </c>
      <c r="G1234" s="49" t="s">
        <v>5490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34" s="6" t="str" cm="1">
        <f t="array" ref="I1234">_xlfn.TEXTJOIN(", ",TRUE,_xlfn.UNIQUE(_xlfn._xlws.FILTER(ARQUIVOS_RECEBIDOS!$F$2:$F$4998,ARQUIVOS_RECEBIDOS!$E$2:$E$4998=LD_01[[#This Row],[DOCUMENTO]])))</f>
        <v>R03, R04</v>
      </c>
      <c r="J1234" s="13" cm="1">
        <f t="array" ref="J1234">_xlfn.UNIQUE(_xlfn._xlws.FILTER(ARQUIVOS[DATA RECEBIMENTO],(ARQUIVOS[DOCUMENTO]=LD_01[[#This Row],[DOCUMENTO]])*(ARQUIVOS[REVISÃO]=LD_01[[#This Row],[REVISÃO]])))</f>
        <v>45946</v>
      </c>
      <c r="K123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5" spans="1:12" ht="43.2" x14ac:dyDescent="0.3">
      <c r="A1235" s="6" t="s">
        <v>4034</v>
      </c>
      <c r="B1235" s="6" t="str">
        <f>VLOOKUP(LD_01[[#This Row],[DOCUMENTO]],_xlfn.SORTBY(ARQUIVOS_RECEBIDOS!$E$2:$F$4998,ARQUIVOS_RECEBIDOS!$F$2:$F$4998,-1),2,)</f>
        <v>R04</v>
      </c>
      <c r="C1235" s="6" t="s">
        <v>4326</v>
      </c>
      <c r="D1235" s="8" t="s">
        <v>4193</v>
      </c>
      <c r="E1235" s="8" t="s">
        <v>4342</v>
      </c>
      <c r="F1235" s="6" t="s">
        <v>4162</v>
      </c>
      <c r="G1235" s="49" t="s">
        <v>5490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35" s="6" t="str" cm="1">
        <f t="array" ref="I1235">_xlfn.TEXTJOIN(", ",TRUE,_xlfn.UNIQUE(_xlfn._xlws.FILTER(ARQUIVOS_RECEBIDOS!$F$2:$F$4998,ARQUIVOS_RECEBIDOS!$E$2:$E$4998=LD_01[[#This Row],[DOCUMENTO]])))</f>
        <v>R03, R04</v>
      </c>
      <c r="J1235" s="13" cm="1">
        <f t="array" ref="J1235">_xlfn.UNIQUE(_xlfn._xlws.FILTER(ARQUIVOS[DATA RECEBIMENTO],(ARQUIVOS[DOCUMENTO]=LD_01[[#This Row],[DOCUMENTO]])*(ARQUIVOS[REVISÃO]=LD_01[[#This Row],[REVISÃO]])))</f>
        <v>45946</v>
      </c>
      <c r="K123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6" spans="1:12" ht="43.2" x14ac:dyDescent="0.3">
      <c r="A1236" s="6" t="s">
        <v>4035</v>
      </c>
      <c r="B1236" s="6" t="str">
        <f>VLOOKUP(LD_01[[#This Row],[DOCUMENTO]],_xlfn.SORTBY(ARQUIVOS_RECEBIDOS!$E$2:$F$4998,ARQUIVOS_RECEBIDOS!$F$2:$F$4998,-1),2,)</f>
        <v>R04</v>
      </c>
      <c r="C1236" s="6" t="s">
        <v>4326</v>
      </c>
      <c r="D1236" s="8" t="s">
        <v>4194</v>
      </c>
      <c r="E1236" s="8" t="s">
        <v>4342</v>
      </c>
      <c r="F1236" s="6" t="s">
        <v>4162</v>
      </c>
      <c r="G1236" s="49" t="s">
        <v>5490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36" s="6" t="str" cm="1">
        <f t="array" ref="I1236">_xlfn.TEXTJOIN(", ",TRUE,_xlfn.UNIQUE(_xlfn._xlws.FILTER(ARQUIVOS_RECEBIDOS!$F$2:$F$4998,ARQUIVOS_RECEBIDOS!$E$2:$E$4998=LD_01[[#This Row],[DOCUMENTO]])))</f>
        <v>R02, R04</v>
      </c>
      <c r="J1236" s="13" cm="1">
        <f t="array" ref="J1236">_xlfn.UNIQUE(_xlfn._xlws.FILTER(ARQUIVOS[DATA RECEBIMENTO],(ARQUIVOS[DOCUMENTO]=LD_01[[#This Row],[DOCUMENTO]])*(ARQUIVOS[REVISÃO]=LD_01[[#This Row],[REVISÃO]])))</f>
        <v>45946</v>
      </c>
      <c r="K123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01\MSV-163MS-730-732\14.EL</v>
      </c>
      <c r="L123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ATERPA\0.TABLET\A373_Projetos_Ano01\MSV-163MS-730-732\14.EL</v>
      </c>
    </row>
    <row r="1237" spans="1:12" ht="28.8" x14ac:dyDescent="0.3">
      <c r="A1237" s="6" t="s">
        <v>3977</v>
      </c>
      <c r="B1237" s="6" t="str">
        <f>VLOOKUP(LD_01[[#This Row],[DOCUMENTO]],_xlfn.SORTBY(ARQUIVOS_RECEBIDOS!$E$2:$F$4998,ARQUIVOS_RECEBIDOS!$F$2:$F$4998,-1),2,)</f>
        <v>R07</v>
      </c>
      <c r="C1237" s="6" t="s">
        <v>4326</v>
      </c>
      <c r="D1237" s="8" t="s">
        <v>4311</v>
      </c>
      <c r="E1237" s="8" t="s">
        <v>4145</v>
      </c>
      <c r="F1237" s="6" t="s">
        <v>4150</v>
      </c>
      <c r="G1237" s="49" t="s">
        <v>5490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37" s="6" t="str" cm="1">
        <f t="array" ref="I1237">_xlfn.TEXTJOIN(", ",TRUE,_xlfn.UNIQUE(_xlfn._xlws.FILTER(ARQUIVOS_RECEBIDOS!$F$2:$F$4998,ARQUIVOS_RECEBIDOS!$E$2:$E$4998=LD_01[[#This Row],[DOCUMENTO]])))</f>
        <v>R06, R07</v>
      </c>
      <c r="J1237" s="13" cm="1">
        <f t="array" ref="J1237">_xlfn.UNIQUE(_xlfn._xlws.FILTER(ARQUIVOS[DATA RECEBIMENTO],(ARQUIVOS[DOCUMENTO]=LD_01[[#This Row],[DOCUMENTO]])*(ARQUIVOS[REVISÃO]=LD_01[[#This Row],[REVISÃO]])))</f>
        <v>45895</v>
      </c>
      <c r="K123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3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38" spans="1:12" ht="28.8" x14ac:dyDescent="0.3">
      <c r="A1238" s="6" t="s">
        <v>3978</v>
      </c>
      <c r="B1238" s="6" t="str">
        <f>VLOOKUP(LD_01[[#This Row],[DOCUMENTO]],_xlfn.SORTBY(ARQUIVOS_RECEBIDOS!$E$2:$F$4998,ARQUIVOS_RECEBIDOS!$F$2:$F$4998,-1),2,)</f>
        <v>R06</v>
      </c>
      <c r="C1238" s="6" t="s">
        <v>4326</v>
      </c>
      <c r="D1238" s="8" t="s">
        <v>4311</v>
      </c>
      <c r="E1238" s="8" t="s">
        <v>4145</v>
      </c>
      <c r="F1238" s="6" t="s">
        <v>4150</v>
      </c>
      <c r="G1238" s="49" t="s">
        <v>5490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38" s="6" t="str" cm="1">
        <f t="array" ref="I1238">_xlfn.TEXTJOIN(", ",TRUE,_xlfn.UNIQUE(_xlfn._xlws.FILTER(ARQUIVOS_RECEBIDOS!$F$2:$F$4998,ARQUIVOS_RECEBIDOS!$E$2:$E$4998=LD_01[[#This Row],[DOCUMENTO]])))</f>
        <v>R05, R06</v>
      </c>
      <c r="J1238" s="13" cm="1">
        <f t="array" ref="J1238">_xlfn.UNIQUE(_xlfn._xlws.FILTER(ARQUIVOS[DATA RECEBIMENTO],(ARQUIVOS[DOCUMENTO]=LD_01[[#This Row],[DOCUMENTO]])*(ARQUIVOS[REVISÃO]=LD_01[[#This Row],[REVISÃO]])))</f>
        <v>45895</v>
      </c>
      <c r="K123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3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39" spans="1:12" x14ac:dyDescent="0.3">
      <c r="A1239" s="6" t="s">
        <v>3979</v>
      </c>
      <c r="B1239" s="6" t="str">
        <f>VLOOKUP(LD_01[[#This Row],[DOCUMENTO]],_xlfn.SORTBY(ARQUIVOS_RECEBIDOS!$E$2:$F$4998,ARQUIVOS_RECEBIDOS!$F$2:$F$4998,-1),2,)</f>
        <v>R03</v>
      </c>
      <c r="C1239" s="6" t="s">
        <v>4326</v>
      </c>
      <c r="D1239" s="8" t="s">
        <v>4312</v>
      </c>
      <c r="E1239" s="8" t="s">
        <v>4145</v>
      </c>
      <c r="F1239" s="6" t="s">
        <v>4150</v>
      </c>
      <c r="G1239" s="49" t="s">
        <v>5490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39" s="6" t="str" cm="1">
        <f t="array" ref="I1239">_xlfn.TEXTJOIN(", ",TRUE,_xlfn.UNIQUE(_xlfn._xlws.FILTER(ARQUIVOS_RECEBIDOS!$F$2:$F$4998,ARQUIVOS_RECEBIDOS!$E$2:$E$4998=LD_01[[#This Row],[DOCUMENTO]])))</f>
        <v>R02, R03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3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40" spans="1:12" x14ac:dyDescent="0.3">
      <c r="A1240" s="6" t="s">
        <v>3981</v>
      </c>
      <c r="B1240" s="6" t="str">
        <f>VLOOKUP(LD_01[[#This Row],[DOCUMENTO]],_xlfn.SORTBY(ARQUIVOS_RECEBIDOS!$E$2:$F$4998,ARQUIVOS_RECEBIDOS!$F$2:$F$4998,-1),2,)</f>
        <v>R04</v>
      </c>
      <c r="C1240" s="6" t="s">
        <v>4326</v>
      </c>
      <c r="D1240" s="8" t="s">
        <v>4312</v>
      </c>
      <c r="E1240" s="8" t="s">
        <v>4145</v>
      </c>
      <c r="F1240" s="6" t="s">
        <v>4150</v>
      </c>
      <c r="G1240" s="49" t="s">
        <v>5490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40" s="6" t="str" cm="1">
        <f t="array" ref="I1240">_xlfn.TEXTJOIN(", ",TRUE,_xlfn.UNIQUE(_xlfn._xlws.FILTER(ARQUIVOS_RECEBIDOS!$F$2:$F$4998,ARQUIVOS_RECEBIDOS!$E$2:$E$4998=LD_01[[#This Row],[DOCUMENTO]])))</f>
        <v>R03, R04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4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41" spans="1:12" x14ac:dyDescent="0.3">
      <c r="A1241" s="6" t="s">
        <v>3982</v>
      </c>
      <c r="B1241" s="6" t="str">
        <f>VLOOKUP(LD_01[[#This Row],[DOCUMENTO]],_xlfn.SORTBY(ARQUIVOS_RECEBIDOS!$E$2:$F$4998,ARQUIVOS_RECEBIDOS!$F$2:$F$4998,-1),2,)</f>
        <v>R01</v>
      </c>
      <c r="C1241" s="6" t="s">
        <v>4326</v>
      </c>
      <c r="D1241" s="8" t="s">
        <v>4312</v>
      </c>
      <c r="E1241" s="8" t="s">
        <v>4145</v>
      </c>
      <c r="F1241" s="6" t="s">
        <v>4150</v>
      </c>
      <c r="G1241" s="49" t="s">
        <v>5490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41" s="6" t="str" cm="1">
        <f t="array" ref="I1241">_xlfn.TEXTJOIN(", ",TRUE,_xlfn.UNIQUE(_xlfn._xlws.FILTER(ARQUIVOS_RECEBIDOS!$F$2:$F$4998,ARQUIVOS_RECEBIDOS!$E$2:$E$4998=LD_01[[#This Row],[DOCUMENTO]])))</f>
        <v>R01</v>
      </c>
      <c r="J1241" s="13" cm="1">
        <f t="array" ref="J1241">_xlfn.UNIQUE(_xlfn._xlws.FILTER(ARQUIVOS[DATA RECEBIMENTO],(ARQUIVOS[DOCUMENTO]=LD_01[[#This Row],[DOCUMENTO]])*(ARQUIVOS[REVISÃO]=LD_01[[#This Row],[REVISÃO]])))</f>
        <v>45838</v>
      </c>
      <c r="K124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4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42" spans="1:12" x14ac:dyDescent="0.3">
      <c r="A1242" s="6" t="s">
        <v>3983</v>
      </c>
      <c r="B1242" s="6" t="str">
        <f>VLOOKUP(LD_01[[#This Row],[DOCUMENTO]],_xlfn.SORTBY(ARQUIVOS_RECEBIDOS!$E$2:$F$4998,ARQUIVOS_RECEBIDOS!$F$2:$F$4998,-1),2,)</f>
        <v>R03</v>
      </c>
      <c r="C1242" s="6" t="s">
        <v>4326</v>
      </c>
      <c r="D1242" s="8" t="s">
        <v>4198</v>
      </c>
      <c r="E1242" s="8" t="s">
        <v>4145</v>
      </c>
      <c r="F1242" s="6" t="s">
        <v>4150</v>
      </c>
      <c r="G1242" s="49" t="s">
        <v>5490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42" s="6" t="str" cm="1">
        <f t="array" ref="I1242">_xlfn.TEXTJOIN(", ",TRUE,_xlfn.UNIQUE(_xlfn._xlws.FILTER(ARQUIVOS_RECEBIDOS!$F$2:$F$4998,ARQUIVOS_RECEBIDOS!$E$2:$E$4998=LD_01[[#This Row],[DOCUMENTO]])))</f>
        <v>R02, R03</v>
      </c>
      <c r="J1242" s="13" cm="1">
        <f t="array" ref="J1242">_xlfn.UNIQUE(_xlfn._xlws.FILTER(ARQUIVOS[DATA RECEBIMENTO],(ARQUIVOS[DOCUMENTO]=LD_01[[#This Row],[DOCUMENTO]])*(ARQUIVOS[REVISÃO]=LD_01[[#This Row],[REVISÃO]])))</f>
        <v>45895</v>
      </c>
      <c r="K124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4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43" spans="1:12" ht="28.8" x14ac:dyDescent="0.3">
      <c r="A1243" s="6" t="s">
        <v>3984</v>
      </c>
      <c r="B1243" s="6" t="str">
        <f>VLOOKUP(LD_01[[#This Row],[DOCUMENTO]],_xlfn.SORTBY(ARQUIVOS_RECEBIDOS!$E$2:$F$4998,ARQUIVOS_RECEBIDOS!$F$2:$F$4998,-1),2,)</f>
        <v>R03</v>
      </c>
      <c r="C1243" s="6" t="s">
        <v>4326</v>
      </c>
      <c r="D1243" s="8" t="s">
        <v>4263</v>
      </c>
      <c r="E1243" s="8" t="s">
        <v>4145</v>
      </c>
      <c r="F1243" s="6" t="s">
        <v>4150</v>
      </c>
      <c r="G1243" s="49" t="s">
        <v>5490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43" s="6" t="str" cm="1">
        <f t="array" ref="I1243">_xlfn.TEXTJOIN(", ",TRUE,_xlfn.UNIQUE(_xlfn._xlws.FILTER(ARQUIVOS_RECEBIDOS!$F$2:$F$4998,ARQUIVOS_RECEBIDOS!$E$2:$E$4998=LD_01[[#This Row],[DOCUMENTO]])))</f>
        <v>R02, R03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01\MSV-163MS-730-732\18.GE</v>
      </c>
      <c r="L124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ATERPA\0.TABLET\A373_Projetos_Ano01\MSV-163MS-730-732\18.GE</v>
      </c>
    </row>
    <row r="1244" spans="1:12" ht="28.8" x14ac:dyDescent="0.3">
      <c r="A1244" s="6" t="s">
        <v>5454</v>
      </c>
      <c r="B1244" s="6" t="str">
        <f>VLOOKUP(LD_01[[#This Row],[DOCUMENTO]],_xlfn.SORTBY(ARQUIVOS_RECEBIDOS!$E$2:$F$4998,ARQUIVOS_RECEBIDOS!$F$2:$F$4998,-1),2,)</f>
        <v>R03</v>
      </c>
      <c r="C1244" s="6" t="s">
        <v>4326</v>
      </c>
      <c r="D1244" s="8" t="s">
        <v>4091</v>
      </c>
      <c r="E1244" s="8" t="s">
        <v>4336</v>
      </c>
      <c r="F1244" s="6" t="s">
        <v>4155</v>
      </c>
      <c r="G1244" s="49" t="s">
        <v>5490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44" s="6" t="str" cm="1">
        <f t="array" ref="I1244">_xlfn.TEXTJOIN(", ",TRUE,_xlfn.UNIQUE(_xlfn._xlws.FILTER(ARQUIVOS_RECEBIDOS!$F$2:$F$4998,ARQUIVOS_RECEBIDOS!$E$2:$E$4998=LD_01[[#This Row],[DOCUMENTO]])))</f>
        <v>R02, R03</v>
      </c>
      <c r="J1244" s="13" cm="1">
        <f t="array" ref="J1244">_xlfn.UNIQUE(_xlfn._xlws.FILTER(ARQUIVOS[DATA RECEBIMENTO],(ARQUIVOS[DOCUMENTO]=LD_01[[#This Row],[DOCUMENTO]])*(ARQUIVOS[REVISÃO]=LD_01[[#This Row],[REVISÃO]])))</f>
        <v>45895</v>
      </c>
      <c r="K124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45" spans="1:12" ht="28.8" x14ac:dyDescent="0.3">
      <c r="A1245" s="6" t="s">
        <v>5455</v>
      </c>
      <c r="B1245" s="6" t="str">
        <f>VLOOKUP(LD_01[[#This Row],[DOCUMENTO]],_xlfn.SORTBY(ARQUIVOS_RECEBIDOS!$E$2:$F$4998,ARQUIVOS_RECEBIDOS!$F$2:$F$4998,-1),2,)</f>
        <v>R03</v>
      </c>
      <c r="C1245" s="6" t="s">
        <v>4326</v>
      </c>
      <c r="D1245" s="8" t="s">
        <v>4091</v>
      </c>
      <c r="E1245" s="8" t="s">
        <v>4336</v>
      </c>
      <c r="F1245" s="6" t="s">
        <v>4155</v>
      </c>
      <c r="G1245" s="49" t="s">
        <v>5490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45" s="6" t="str" cm="1">
        <f t="array" ref="I1245">_xlfn.TEXTJOIN(", ",TRUE,_xlfn.UNIQUE(_xlfn._xlws.FILTER(ARQUIVOS_RECEBIDOS!$F$2:$F$4998,ARQUIVOS_RECEBIDOS!$E$2:$E$4998=LD_01[[#This Row],[DOCUMENTO]])))</f>
        <v>R02, R03</v>
      </c>
      <c r="J1245" s="13" cm="1">
        <f t="array" ref="J1245">_xlfn.UNIQUE(_xlfn._xlws.FILTER(ARQUIVOS[DATA RECEBIMENTO],(ARQUIVOS[DOCUMENTO]=LD_01[[#This Row],[DOCUMENTO]])*(ARQUIVOS[REVISÃO]=LD_01[[#This Row],[REVISÃO]])))</f>
        <v>45895</v>
      </c>
      <c r="K124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46" spans="1:12" ht="28.8" x14ac:dyDescent="0.3">
      <c r="A1246" s="6" t="s">
        <v>4038</v>
      </c>
      <c r="B1246" s="6" t="str">
        <f>VLOOKUP(LD_01[[#This Row],[DOCUMENTO]],_xlfn.SORTBY(ARQUIVOS_RECEBIDOS!$E$2:$F$4998,ARQUIVOS_RECEBIDOS!$F$2:$F$4998,-1),2,)</f>
        <v>R00</v>
      </c>
      <c r="C1246" s="6" t="s">
        <v>4326</v>
      </c>
      <c r="D1246" s="8" t="s">
        <v>4099</v>
      </c>
      <c r="E1246" s="8" t="s">
        <v>4336</v>
      </c>
      <c r="F1246" s="6" t="s">
        <v>4155</v>
      </c>
      <c r="G1246" s="49" t="s">
        <v>5490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46" s="6" t="str" cm="1">
        <f t="array" ref="I1246">_xlfn.TEXTJOIN(", ",TRUE,_xlfn.UNIQUE(_xlfn._xlws.FILTER(ARQUIVOS_RECEBIDOS!$F$2:$F$4998,ARQUIVOS_RECEBIDOS!$E$2:$E$4998=LD_01[[#This Row],[DOCUMENTO]])))</f>
        <v>R00</v>
      </c>
      <c r="J1246" s="13" cm="1">
        <f t="array" ref="J1246">_xlfn.UNIQUE(_xlfn._xlws.FILTER(ARQUIVOS[DATA RECEBIMENTO],(ARQUIVOS[DOCUMENTO]=LD_01[[#This Row],[DOCUMENTO]])*(ARQUIVOS[REVISÃO]=LD_01[[#This Row],[REVISÃO]])))</f>
        <v>45838</v>
      </c>
      <c r="K124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47" spans="1:12" ht="28.8" x14ac:dyDescent="0.3">
      <c r="A1247" s="6" t="s">
        <v>4039</v>
      </c>
      <c r="B1247" s="6" t="str">
        <f>VLOOKUP(LD_01[[#This Row],[DOCUMENTO]],_xlfn.SORTBY(ARQUIVOS_RECEBIDOS!$E$2:$F$4998,ARQUIVOS_RECEBIDOS!$F$2:$F$4998,-1),2,)</f>
        <v>R01</v>
      </c>
      <c r="C1247" s="6" t="s">
        <v>4326</v>
      </c>
      <c r="D1247" s="8" t="s">
        <v>4099</v>
      </c>
      <c r="E1247" s="8" t="s">
        <v>4336</v>
      </c>
      <c r="F1247" s="6" t="s">
        <v>4155</v>
      </c>
      <c r="G1247" s="49" t="s">
        <v>5490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47" s="6" t="str" cm="1">
        <f t="array" ref="I1247">_xlfn.TEXTJOIN(", ",TRUE,_xlfn.UNIQUE(_xlfn._xlws.FILTER(ARQUIVOS_RECEBIDOS!$F$2:$F$4998,ARQUIVOS_RECEBIDOS!$E$2:$E$4998=LD_01[[#This Row],[DOCUMENTO]])))</f>
        <v>R01</v>
      </c>
      <c r="J1247" s="13" cm="1">
        <f t="array" ref="J1247">_xlfn.UNIQUE(_xlfn._xlws.FILTER(ARQUIVOS[DATA RECEBIMENTO],(ARQUIVOS[DOCUMENTO]=LD_01[[#This Row],[DOCUMENTO]])*(ARQUIVOS[REVISÃO]=LD_01[[#This Row],[REVISÃO]])))</f>
        <v>45838</v>
      </c>
      <c r="K124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48" spans="1:12" ht="28.8" x14ac:dyDescent="0.3">
      <c r="A1248" s="6" t="s">
        <v>4040</v>
      </c>
      <c r="B1248" s="6" t="str">
        <f>VLOOKUP(LD_01[[#This Row],[DOCUMENTO]],_xlfn.SORTBY(ARQUIVOS_RECEBIDOS!$E$2:$F$4998,ARQUIVOS_RECEBIDOS!$F$2:$F$4998,-1),2,)</f>
        <v>R00</v>
      </c>
      <c r="C1248" s="6" t="s">
        <v>4326</v>
      </c>
      <c r="D1248" s="8" t="s">
        <v>4099</v>
      </c>
      <c r="E1248" s="8" t="s">
        <v>4336</v>
      </c>
      <c r="F1248" s="6" t="s">
        <v>4155</v>
      </c>
      <c r="G1248" s="49" t="s">
        <v>5490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48" s="6" t="str" cm="1">
        <f t="array" ref="I1248">_xlfn.TEXTJOIN(", ",TRUE,_xlfn.UNIQUE(_xlfn._xlws.FILTER(ARQUIVOS_RECEBIDOS!$F$2:$F$4998,ARQUIVOS_RECEBIDOS!$E$2:$E$4998=LD_01[[#This Row],[DOCUMENTO]])))</f>
        <v>R00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49" spans="1:12" ht="28.8" x14ac:dyDescent="0.3">
      <c r="A1249" s="6" t="s">
        <v>4041</v>
      </c>
      <c r="B1249" s="6" t="str">
        <f>VLOOKUP(LD_01[[#This Row],[DOCUMENTO]],_xlfn.SORTBY(ARQUIVOS_RECEBIDOS!$E$2:$F$4998,ARQUIVOS_RECEBIDOS!$F$2:$F$4998,-1),2,)</f>
        <v>R02</v>
      </c>
      <c r="C1249" s="6" t="s">
        <v>4326</v>
      </c>
      <c r="D1249" s="8" t="s">
        <v>4096</v>
      </c>
      <c r="E1249" s="8" t="s">
        <v>4336</v>
      </c>
      <c r="F1249" s="6" t="s">
        <v>4155</v>
      </c>
      <c r="G1249" s="49" t="s">
        <v>5490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49" s="6" t="str" cm="1">
        <f t="array" ref="I1249">_xlfn.TEXTJOIN(", ",TRUE,_xlfn.UNIQUE(_xlfn._xlws.FILTER(ARQUIVOS_RECEBIDOS!$F$2:$F$4998,ARQUIVOS_RECEBIDOS!$E$2:$E$4998=LD_01[[#This Row],[DOCUMENTO]])))</f>
        <v>R02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4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50" spans="1:12" ht="28.8" x14ac:dyDescent="0.3">
      <c r="A1250" s="6" t="s">
        <v>4042</v>
      </c>
      <c r="B1250" s="6" t="str">
        <f>VLOOKUP(LD_01[[#This Row],[DOCUMENTO]],_xlfn.SORTBY(ARQUIVOS_RECEBIDOS!$E$2:$F$4998,ARQUIVOS_RECEBIDOS!$F$2:$F$4998,-1),2,)</f>
        <v>R00</v>
      </c>
      <c r="C1250" s="6" t="s">
        <v>4326</v>
      </c>
      <c r="D1250" s="8" t="s">
        <v>4107</v>
      </c>
      <c r="E1250" s="8" t="s">
        <v>4336</v>
      </c>
      <c r="F1250" s="6" t="s">
        <v>4155</v>
      </c>
      <c r="G1250" s="49" t="s">
        <v>5490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50" s="6" t="str" cm="1">
        <f t="array" ref="I1250">_xlfn.TEXTJOIN(", ",TRUE,_xlfn.UNIQUE(_xlfn._xlws.FILTER(ARQUIVOS_RECEBIDOS!$F$2:$F$4998,ARQUIVOS_RECEBIDOS!$E$2:$E$4998=LD_01[[#This Row],[DOCUMENTO]])))</f>
        <v>R00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01\MSV-163MS-730-732\19.GG</v>
      </c>
      <c r="L125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ATERPA\0.TABLET\A373_Projetos_Ano01\MSV-163MS-730-732\19.GG</v>
      </c>
    </row>
    <row r="1251" spans="1:12" ht="28.8" x14ac:dyDescent="0.3">
      <c r="A1251" s="6" t="s">
        <v>4043</v>
      </c>
      <c r="B1251" s="6" t="str">
        <f>VLOOKUP(LD_01[[#This Row],[DOCUMENTO]],_xlfn.SORTBY(ARQUIVOS_RECEBIDOS!$E$2:$F$4998,ARQUIVOS_RECEBIDOS!$F$2:$F$4998,-1),2,)</f>
        <v>R05</v>
      </c>
      <c r="C1251" s="6" t="s">
        <v>4326</v>
      </c>
      <c r="D1251" s="8" t="s">
        <v>4262</v>
      </c>
      <c r="E1251" s="8" t="s">
        <v>4337</v>
      </c>
      <c r="F1251" s="6" t="s">
        <v>4156</v>
      </c>
      <c r="G1251" s="49" t="s">
        <v>5490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51" s="6" t="str" cm="1">
        <f t="array" ref="I1251">_xlfn.TEXTJOIN(", ",TRUE,_xlfn.UNIQUE(_xlfn._xlws.FILTER(ARQUIVOS_RECEBIDOS!$F$2:$F$4998,ARQUIVOS_RECEBIDOS!$E$2:$E$4998=LD_01[[#This Row],[DOCUMENTO]])))</f>
        <v>R04, R05</v>
      </c>
      <c r="J1251" s="13" cm="1">
        <f t="array" ref="J1251">_xlfn.UNIQUE(_xlfn._xlws.FILTER(ARQUIVOS[DATA RECEBIMENTO],(ARQUIVOS[DOCUMENTO]=LD_01[[#This Row],[DOCUMENTO]])*(ARQUIVOS[REVISÃO]=LD_01[[#This Row],[REVISÃO]])))</f>
        <v>45895</v>
      </c>
      <c r="K125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01\MSV-163MS-730-732\23.IN</v>
      </c>
      <c r="L125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ATERPA\0.TABLET\A373_Projetos_Ano01\MSV-163MS-730-732\23.IN</v>
      </c>
    </row>
    <row r="1252" spans="1:12" ht="28.8" x14ac:dyDescent="0.3">
      <c r="A1252" s="6" t="s">
        <v>4044</v>
      </c>
      <c r="B1252" s="6" t="str">
        <f>VLOOKUP(LD_01[[#This Row],[DOCUMENTO]],_xlfn.SORTBY(ARQUIVOS_RECEBIDOS!$E$2:$F$4998,ARQUIVOS_RECEBIDOS!$F$2:$F$4998,-1),2,)</f>
        <v>R05</v>
      </c>
      <c r="C1252" s="6" t="s">
        <v>4326</v>
      </c>
      <c r="D1252" s="8" t="s">
        <v>4262</v>
      </c>
      <c r="E1252" s="8" t="s">
        <v>4337</v>
      </c>
      <c r="F1252" s="6" t="s">
        <v>4156</v>
      </c>
      <c r="G1252" s="49" t="s">
        <v>5490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52" s="6" t="str" cm="1">
        <f t="array" ref="I1252">_xlfn.TEXTJOIN(", ",TRUE,_xlfn.UNIQUE(_xlfn._xlws.FILTER(ARQUIVOS_RECEBIDOS!$F$2:$F$4998,ARQUIVOS_RECEBIDOS!$E$2:$E$4998=LD_01[[#This Row],[DOCUMENTO]])))</f>
        <v>R04, R05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01\MSV-163MS-730-732\23.IN</v>
      </c>
      <c r="L125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ATERPA\0.TABLET\A373_Projetos_Ano01\MSV-163MS-730-732\23.IN</v>
      </c>
    </row>
    <row r="1253" spans="1:12" ht="28.8" x14ac:dyDescent="0.3">
      <c r="A1253" s="6" t="s">
        <v>4045</v>
      </c>
      <c r="B1253" s="6" t="str">
        <f>VLOOKUP(LD_01[[#This Row],[DOCUMENTO]],_xlfn.SORTBY(ARQUIVOS_RECEBIDOS!$E$2:$F$4998,ARQUIVOS_RECEBIDOS!$F$2:$F$4998,-1),2,)</f>
        <v>R01</v>
      </c>
      <c r="C1253" s="6" t="s">
        <v>4326</v>
      </c>
      <c r="D1253" s="8" t="s">
        <v>4170</v>
      </c>
      <c r="E1253" s="8" t="s">
        <v>4337</v>
      </c>
      <c r="F1253" s="6" t="s">
        <v>4156</v>
      </c>
      <c r="G1253" s="49" t="s">
        <v>5490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53" s="6" t="str" cm="1">
        <f t="array" ref="I1253">_xlfn.TEXTJOIN(", ",TRUE,_xlfn.UNIQUE(_xlfn._xlws.FILTER(ARQUIVOS_RECEBIDOS!$F$2:$F$4998,ARQUIVOS_RECEBIDOS!$E$2:$E$4998=LD_01[[#This Row],[DOCUMENTO]])))</f>
        <v>R01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01\MSV-163MS-730-732\23.IN</v>
      </c>
      <c r="L125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ATERPA\0.TABLET\A373_Projetos_Ano01\MSV-163MS-730-732\23.IN</v>
      </c>
    </row>
    <row r="1254" spans="1:12" ht="28.8" x14ac:dyDescent="0.3">
      <c r="A1254" s="6" t="s">
        <v>4053</v>
      </c>
      <c r="B1254" s="6" t="str">
        <f>VLOOKUP(LD_01[[#This Row],[DOCUMENTO]],_xlfn.SORTBY(ARQUIVOS_RECEBIDOS!$E$2:$F$4998,ARQUIVOS_RECEBIDOS!$F$2:$F$4998,-1),2,)</f>
        <v>R04</v>
      </c>
      <c r="C1254" s="6" t="s">
        <v>4326</v>
      </c>
      <c r="D1254" s="8" t="s">
        <v>4172</v>
      </c>
      <c r="E1254" s="8" t="s">
        <v>4338</v>
      </c>
      <c r="F1254" s="6" t="s">
        <v>4158</v>
      </c>
      <c r="G1254" s="49" t="s">
        <v>5490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54" s="6" t="str" cm="1">
        <f t="array" ref="I1254">_xlfn.TEXTJOIN(", ",TRUE,_xlfn.UNIQUE(_xlfn._xlws.FILTER(ARQUIVOS_RECEBIDOS!$F$2:$F$4998,ARQUIVOS_RECEBIDOS!$E$2:$E$4998=LD_01[[#This Row],[DOCUMENTO]])))</f>
        <v>R03, R04</v>
      </c>
      <c r="J1254" s="13" cm="1">
        <f t="array" ref="J1254">_xlfn.UNIQUE(_xlfn._xlws.FILTER(ARQUIVOS[DATA RECEBIMENTO],(ARQUIVOS[DOCUMENTO]=LD_01[[#This Row],[DOCUMENTO]])*(ARQUIVOS[REVISÃO]=LD_01[[#This Row],[REVISÃO]])))</f>
        <v>45895</v>
      </c>
      <c r="K125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01\MSV-163MS-730-732\27.PA</v>
      </c>
      <c r="L125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ATERPA\0.TABLET\A373_Projetos_Ano01\MSV-163MS-730-732\27.PA</v>
      </c>
    </row>
    <row r="1255" spans="1:12" ht="28.8" x14ac:dyDescent="0.3">
      <c r="A1255" s="6" t="s">
        <v>4054</v>
      </c>
      <c r="B1255" s="6" t="str">
        <f>VLOOKUP(LD_01[[#This Row],[DOCUMENTO]],_xlfn.SORTBY(ARQUIVOS_RECEBIDOS!$E$2:$F$4998,ARQUIVOS_RECEBIDOS!$F$2:$F$4998,-1),2,)</f>
        <v>R04</v>
      </c>
      <c r="C1255" s="6" t="s">
        <v>4326</v>
      </c>
      <c r="D1255" s="8" t="s">
        <v>4172</v>
      </c>
      <c r="E1255" s="8" t="s">
        <v>4338</v>
      </c>
      <c r="F1255" s="6" t="s">
        <v>4158</v>
      </c>
      <c r="G1255" s="49" t="s">
        <v>5490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55" s="6" t="str" cm="1">
        <f t="array" ref="I1255">_xlfn.TEXTJOIN(", ",TRUE,_xlfn.UNIQUE(_xlfn._xlws.FILTER(ARQUIVOS_RECEBIDOS!$F$2:$F$4998,ARQUIVOS_RECEBIDOS!$E$2:$E$4998=LD_01[[#This Row],[DOCUMENTO]])))</f>
        <v>R03, R04</v>
      </c>
      <c r="J1255" s="13" cm="1">
        <f t="array" ref="J1255">_xlfn.UNIQUE(_xlfn._xlws.FILTER(ARQUIVOS[DATA RECEBIMENTO],(ARQUIVOS[DOCUMENTO]=LD_01[[#This Row],[DOCUMENTO]])*(ARQUIVOS[REVISÃO]=LD_01[[#This Row],[REVISÃO]])))</f>
        <v>45895</v>
      </c>
      <c r="K125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01\MSV-163MS-730-732\27.PA</v>
      </c>
      <c r="L125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ATERPA\0.TABLET\A373_Projetos_Ano01\MSV-163MS-730-732\27.PA</v>
      </c>
    </row>
    <row r="1256" spans="1:12" ht="28.8" x14ac:dyDescent="0.3">
      <c r="A1256" s="6" t="s">
        <v>4055</v>
      </c>
      <c r="B1256" s="6" t="str">
        <f>VLOOKUP(LD_01[[#This Row],[DOCUMENTO]],_xlfn.SORTBY(ARQUIVOS_RECEBIDOS!$E$2:$F$4998,ARQUIVOS_RECEBIDOS!$F$2:$F$4998,-1),2,)</f>
        <v>R00</v>
      </c>
      <c r="C1256" s="6" t="s">
        <v>4326</v>
      </c>
      <c r="D1256" s="8" t="s">
        <v>4173</v>
      </c>
      <c r="E1256" s="8" t="s">
        <v>4338</v>
      </c>
      <c r="F1256" s="6" t="s">
        <v>4158</v>
      </c>
      <c r="G1256" s="49" t="s">
        <v>5490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56" s="6" t="str" cm="1">
        <f t="array" ref="I1256">_xlfn.TEXTJOIN(", ",TRUE,_xlfn.UNIQUE(_xlfn._xlws.FILTER(ARQUIVOS_RECEBIDOS!$F$2:$F$4998,ARQUIVOS_RECEBIDOS!$E$2:$E$4998=LD_01[[#This Row],[DOCUMENTO]])))</f>
        <v>R00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01\MSV-163MS-730-732\27.PA</v>
      </c>
      <c r="L125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ATERPA\0.TABLET\A373_Projetos_Ano01\MSV-163MS-730-732\27.PA</v>
      </c>
    </row>
    <row r="1257" spans="1:12" x14ac:dyDescent="0.3">
      <c r="A1257" s="6" t="s">
        <v>4015</v>
      </c>
      <c r="B1257" s="6" t="str">
        <f>VLOOKUP(LD_01[[#This Row],[DOCUMENTO]],_xlfn.SORTBY(ARQUIVOS_RECEBIDOS!$E$2:$F$4998,ARQUIVOS_RECEBIDOS!$F$2:$F$4998,-1),2,)</f>
        <v>R02</v>
      </c>
      <c r="C1257" s="6" t="s">
        <v>4326</v>
      </c>
      <c r="D1257" s="8" t="s">
        <v>4091</v>
      </c>
      <c r="E1257" s="8" t="s">
        <v>4147</v>
      </c>
      <c r="F1257" s="6" t="s">
        <v>4154</v>
      </c>
      <c r="G1257" s="49" t="s">
        <v>5490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57" s="6" t="str" cm="1">
        <f t="array" ref="I1257">_xlfn.TEXTJOIN(", ",TRUE,_xlfn.UNIQUE(_xlfn._xlws.FILTER(ARQUIVOS_RECEBIDOS!$F$2:$F$4998,ARQUIVOS_RECEBIDOS!$E$2:$E$4998=LD_01[[#This Row],[DOCUMENTO]])))</f>
        <v>R01, R02</v>
      </c>
      <c r="J1257" s="13" cm="1">
        <f t="array" ref="J1257">_xlfn.UNIQUE(_xlfn._xlws.FILTER(ARQUIVOS[DATA RECEBIMENTO],(ARQUIVOS[DOCUMENTO]=LD_01[[#This Row],[DOCUMENTO]])*(ARQUIVOS[REVISÃO]=LD_01[[#This Row],[REVISÃO]])))</f>
        <v>45895</v>
      </c>
      <c r="K125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5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58" spans="1:12" x14ac:dyDescent="0.3">
      <c r="A1258" s="6" t="s">
        <v>4016</v>
      </c>
      <c r="B1258" s="6" t="str">
        <f>VLOOKUP(LD_01[[#This Row],[DOCUMENTO]],_xlfn.SORTBY(ARQUIVOS_RECEBIDOS!$E$2:$F$4998,ARQUIVOS_RECEBIDOS!$F$2:$F$4998,-1),2,)</f>
        <v>R02</v>
      </c>
      <c r="C1258" s="6" t="s">
        <v>4326</v>
      </c>
      <c r="D1258" s="8" t="s">
        <v>4091</v>
      </c>
      <c r="E1258" s="8" t="s">
        <v>4147</v>
      </c>
      <c r="F1258" s="6" t="s">
        <v>4154</v>
      </c>
      <c r="G1258" s="49" t="s">
        <v>5490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58" s="6" t="str" cm="1">
        <f t="array" ref="I1258">_xlfn.TEXTJOIN(", ",TRUE,_xlfn.UNIQUE(_xlfn._xlws.FILTER(ARQUIVOS_RECEBIDOS!$F$2:$F$4998,ARQUIVOS_RECEBIDOS!$E$2:$E$4998=LD_01[[#This Row],[DOCUMENTO]])))</f>
        <v>R01, R02</v>
      </c>
      <c r="J1258" s="13" cm="1">
        <f t="array" ref="J1258">_xlfn.UNIQUE(_xlfn._xlws.FILTER(ARQUIVOS[DATA RECEBIMENTO],(ARQUIVOS[DOCUMENTO]=LD_01[[#This Row],[DOCUMENTO]])*(ARQUIVOS[REVISÃO]=LD_01[[#This Row],[REVISÃO]])))</f>
        <v>45895</v>
      </c>
      <c r="K125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5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59" spans="1:12" x14ac:dyDescent="0.3">
      <c r="A1259" s="6" t="s">
        <v>4017</v>
      </c>
      <c r="B1259" s="6" t="str">
        <f>VLOOKUP(LD_01[[#This Row],[DOCUMENTO]],_xlfn.SORTBY(ARQUIVOS_RECEBIDOS!$E$2:$F$4998,ARQUIVOS_RECEBIDOS!$F$2:$F$4998,-1),2,)</f>
        <v>R02</v>
      </c>
      <c r="C1259" s="6" t="s">
        <v>4326</v>
      </c>
      <c r="D1259" s="8" t="s">
        <v>4091</v>
      </c>
      <c r="E1259" s="8" t="s">
        <v>4147</v>
      </c>
      <c r="F1259" s="6" t="s">
        <v>4154</v>
      </c>
      <c r="G1259" s="49" t="s">
        <v>5490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59" s="6" t="str" cm="1">
        <f t="array" ref="I1259">_xlfn.TEXTJOIN(", ",TRUE,_xlfn.UNIQUE(_xlfn._xlws.FILTER(ARQUIVOS_RECEBIDOS!$F$2:$F$4998,ARQUIVOS_RECEBIDOS!$E$2:$E$4998=LD_01[[#This Row],[DOCUMENTO]])))</f>
        <v>R01, R02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5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0" spans="1:12" x14ac:dyDescent="0.3">
      <c r="A1260" s="6" t="s">
        <v>4018</v>
      </c>
      <c r="B1260" s="6" t="str">
        <f>VLOOKUP(LD_01[[#This Row],[DOCUMENTO]],_xlfn.SORTBY(ARQUIVOS_RECEBIDOS!$E$2:$F$4998,ARQUIVOS_RECEBIDOS!$F$2:$F$4998,-1),2,)</f>
        <v>R02</v>
      </c>
      <c r="C1260" s="6" t="s">
        <v>4326</v>
      </c>
      <c r="D1260" s="8" t="s">
        <v>4091</v>
      </c>
      <c r="E1260" s="8" t="s">
        <v>4147</v>
      </c>
      <c r="F1260" s="6" t="s">
        <v>4154</v>
      </c>
      <c r="G1260" s="49" t="s">
        <v>5490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60" s="6" t="str" cm="1">
        <f t="array" ref="I1260">_xlfn.TEXTJOIN(", ",TRUE,_xlfn.UNIQUE(_xlfn._xlws.FILTER(ARQUIVOS_RECEBIDOS!$F$2:$F$4998,ARQUIVOS_RECEBIDOS!$E$2:$E$4998=LD_01[[#This Row],[DOCUMENTO]])))</f>
        <v>R02</v>
      </c>
      <c r="J1260" s="13" cm="1">
        <f t="array" ref="J1260">_xlfn.UNIQUE(_xlfn._xlws.FILTER(ARQUIVOS[DATA RECEBIMENTO],(ARQUIVOS[DOCUMENTO]=LD_01[[#This Row],[DOCUMENTO]])*(ARQUIVOS[REVISÃO]=LD_01[[#This Row],[REVISÃO]])))</f>
        <v>45838</v>
      </c>
      <c r="K126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1" spans="1:12" x14ac:dyDescent="0.3">
      <c r="A1261" s="6" t="s">
        <v>4019</v>
      </c>
      <c r="B1261" s="6" t="str">
        <f>VLOOKUP(LD_01[[#This Row],[DOCUMENTO]],_xlfn.SORTBY(ARQUIVOS_RECEBIDOS!$E$2:$F$4998,ARQUIVOS_RECEBIDOS!$F$2:$F$4998,-1),2,)</f>
        <v>R05</v>
      </c>
      <c r="C1261" s="6" t="s">
        <v>4326</v>
      </c>
      <c r="D1261" s="8" t="s">
        <v>4113</v>
      </c>
      <c r="E1261" s="8" t="s">
        <v>4147</v>
      </c>
      <c r="F1261" s="6" t="s">
        <v>4154</v>
      </c>
      <c r="G1261" s="49" t="s">
        <v>5490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61" s="6" t="str" cm="1">
        <f t="array" ref="I1261">_xlfn.TEXTJOIN(", ",TRUE,_xlfn.UNIQUE(_xlfn._xlws.FILTER(ARQUIVOS_RECEBIDOS!$F$2:$F$4998,ARQUIVOS_RECEBIDOS!$E$2:$E$4998=LD_01[[#This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2" spans="1:12" x14ac:dyDescent="0.3">
      <c r="A1262" s="6" t="s">
        <v>4020</v>
      </c>
      <c r="B1262" s="6" t="str">
        <f>VLOOKUP(LD_01[[#This Row],[DOCUMENTO]],_xlfn.SORTBY(ARQUIVOS_RECEBIDOS!$E$2:$F$4998,ARQUIVOS_RECEBIDOS!$F$2:$F$4998,-1),2,)</f>
        <v>R04</v>
      </c>
      <c r="C1262" s="6" t="s">
        <v>4326</v>
      </c>
      <c r="D1262" s="8" t="s">
        <v>4092</v>
      </c>
      <c r="E1262" s="8" t="s">
        <v>4147</v>
      </c>
      <c r="F1262" s="6" t="s">
        <v>4154</v>
      </c>
      <c r="G1262" s="49" t="s">
        <v>5490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62" s="6" t="str" cm="1">
        <f t="array" ref="I1262">_xlfn.TEXTJOIN(", ",TRUE,_xlfn.UNIQUE(_xlfn._xlws.FILTER(ARQUIVOS_RECEBIDOS!$F$2:$F$4998,ARQUIVOS_RECEBIDOS!$E$2:$E$4998=LD_01[[#This Row],[DOCUMENTO]])))</f>
        <v>R04</v>
      </c>
      <c r="J1262" s="13" cm="1">
        <f t="array" ref="J1262">_xlfn.UNIQUE(_xlfn._xlws.FILTER(ARQUIVOS[DATA RECEBIMENTO],(ARQUIVOS[DOCUMENTO]=LD_01[[#This Row],[DOCUMENTO]])*(ARQUIVOS[REVISÃO]=LD_01[[#This Row],[REVISÃO]])))</f>
        <v>45838</v>
      </c>
      <c r="K126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3" spans="1:12" x14ac:dyDescent="0.3">
      <c r="A1263" s="6" t="s">
        <v>4021</v>
      </c>
      <c r="B1263" s="6" t="str">
        <f>VLOOKUP(LD_01[[#This Row],[DOCUMENTO]],_xlfn.SORTBY(ARQUIVOS_RECEBIDOS!$E$2:$F$4998,ARQUIVOS_RECEBIDOS!$F$2:$F$4998,-1),2,)</f>
        <v>R04</v>
      </c>
      <c r="C1263" s="6" t="s">
        <v>4326</v>
      </c>
      <c r="D1263" s="8" t="s">
        <v>4092</v>
      </c>
      <c r="E1263" s="8" t="s">
        <v>4147</v>
      </c>
      <c r="F1263" s="6" t="s">
        <v>4154</v>
      </c>
      <c r="G1263" s="49" t="s">
        <v>5490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63" s="6" t="str" cm="1">
        <f t="array" ref="I1263">_xlfn.TEXTJOIN(", ",TRUE,_xlfn.UNIQUE(_xlfn._xlws.FILTER(ARQUIVOS_RECEBIDOS!$F$2:$F$4998,ARQUIVOS_RECEBIDOS!$E$2:$E$4998=LD_01[[#This Row],[DOCUMENTO]])))</f>
        <v>R04</v>
      </c>
      <c r="J1263" s="13" cm="1">
        <f t="array" ref="J1263">_xlfn.UNIQUE(_xlfn._xlws.FILTER(ARQUIVOS[DATA RECEBIMENTO],(ARQUIVOS[DOCUMENTO]=LD_01[[#This Row],[DOCUMENTO]])*(ARQUIVOS[REVISÃO]=LD_01[[#This Row],[REVISÃO]])))</f>
        <v>45838</v>
      </c>
      <c r="K126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4" spans="1:12" x14ac:dyDescent="0.3">
      <c r="A1264" s="6" t="s">
        <v>4022</v>
      </c>
      <c r="B1264" s="6" t="str">
        <f>VLOOKUP(LD_01[[#This Row],[DOCUMENTO]],_xlfn.SORTBY(ARQUIVOS_RECEBIDOS!$E$2:$F$4998,ARQUIVOS_RECEBIDOS!$F$2:$F$4998,-1),2,)</f>
        <v>R05</v>
      </c>
      <c r="C1264" s="6" t="s">
        <v>4326</v>
      </c>
      <c r="D1264" s="8" t="s">
        <v>4094</v>
      </c>
      <c r="E1264" s="8" t="s">
        <v>4147</v>
      </c>
      <c r="F1264" s="6" t="s">
        <v>4154</v>
      </c>
      <c r="G1264" s="49" t="s">
        <v>5490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64" s="6" t="str" cm="1">
        <f t="array" ref="I1264">_xlfn.TEXTJOIN(", ",TRUE,_xlfn.UNIQUE(_xlfn._xlws.FILTER(ARQUIVOS_RECEBIDOS!$F$2:$F$4998,ARQUIVOS_RECEBIDOS!$E$2:$E$4998=LD_01[[#This Row],[DOCUMENTO]])))</f>
        <v>R04, R05</v>
      </c>
      <c r="J1264" s="13" cm="1">
        <f t="array" ref="J1264">_xlfn.UNIQUE(_xlfn._xlws.FILTER(ARQUIVOS[DATA RECEBIMENTO],(ARQUIVOS[DOCUMENTO]=LD_01[[#This Row],[DOCUMENTO]])*(ARQUIVOS[REVISÃO]=LD_01[[#This Row],[REVISÃO]])))</f>
        <v>45895</v>
      </c>
      <c r="K126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5" spans="1:12" x14ac:dyDescent="0.3">
      <c r="A1265" s="6" t="s">
        <v>4023</v>
      </c>
      <c r="B1265" s="6" t="str">
        <f>VLOOKUP(LD_01[[#This Row],[DOCUMENTO]],_xlfn.SORTBY(ARQUIVOS_RECEBIDOS!$E$2:$F$4998,ARQUIVOS_RECEBIDOS!$F$2:$F$4998,-1),2,)</f>
        <v>R03</v>
      </c>
      <c r="C1265" s="6" t="s">
        <v>4326</v>
      </c>
      <c r="D1265" s="8" t="s">
        <v>4095</v>
      </c>
      <c r="E1265" s="8" t="s">
        <v>4147</v>
      </c>
      <c r="F1265" s="6" t="s">
        <v>4154</v>
      </c>
      <c r="G1265" s="49" t="s">
        <v>5490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65" s="6" t="str" cm="1">
        <f t="array" ref="I1265">_xlfn.TEXTJOIN(", ",TRUE,_xlfn.UNIQUE(_xlfn._xlws.FILTER(ARQUIVOS_RECEBIDOS!$F$2:$F$4998,ARQUIVOS_RECEBIDOS!$E$2:$E$4998=LD_01[[#This Row],[DOCUMENTO]])))</f>
        <v>R02, R03</v>
      </c>
      <c r="J1265" s="13" cm="1">
        <f t="array" ref="J1265">_xlfn.UNIQUE(_xlfn._xlws.FILTER(ARQUIVOS[DATA RECEBIMENTO],(ARQUIVOS[DOCUMENTO]=LD_01[[#This Row],[DOCUMENTO]])*(ARQUIVOS[REVISÃO]=LD_01[[#This Row],[REVISÃO]])))</f>
        <v>45895</v>
      </c>
      <c r="K126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01\MSV-163MS-730-732\28.PV</v>
      </c>
      <c r="L126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ATERPA\0.TABLET\A373_Projetos_Ano01\MSV-163MS-730-732\28.PV</v>
      </c>
    </row>
    <row r="1266" spans="1:12" x14ac:dyDescent="0.3">
      <c r="A1266" s="6" t="s">
        <v>4010</v>
      </c>
      <c r="B1266" s="6" t="str">
        <f>VLOOKUP(LD_01[[#This Row],[DOCUMENTO]],_xlfn.SORTBY(ARQUIVOS_RECEBIDOS!$E$2:$F$4998,ARQUIVOS_RECEBIDOS!$F$2:$F$4998,-1),2,)</f>
        <v>R05</v>
      </c>
      <c r="C1266" s="6" t="s">
        <v>4326</v>
      </c>
      <c r="D1266" s="8" t="s">
        <v>4087</v>
      </c>
      <c r="E1266" s="8" t="s">
        <v>4335</v>
      </c>
      <c r="F1266" s="6" t="s">
        <v>4153</v>
      </c>
      <c r="G1266" s="49" t="s">
        <v>5490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66" s="6" t="str" cm="1">
        <f t="array" ref="I1266">_xlfn.TEXTJOIN(", ",TRUE,_xlfn.UNIQUE(_xlfn._xlws.FILTER(ARQUIVOS_RECEBIDOS!$F$2:$F$4998,ARQUIVOS_RECEBIDOS!$E$2:$E$4998=LD_01[[#This Row],[DOCUMENTO]])))</f>
        <v>R04, R05</v>
      </c>
      <c r="J1266" s="13" cm="1">
        <f t="array" ref="J1266">_xlfn.UNIQUE(_xlfn._xlws.FILTER(ARQUIVOS[DATA RECEBIMENTO],(ARQUIVOS[DOCUMENTO]=LD_01[[#This Row],[DOCUMENTO]])*(ARQUIVOS[REVISÃO]=LD_01[[#This Row],[REVISÃO]])))</f>
        <v>45895</v>
      </c>
      <c r="K126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6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67" spans="1:12" x14ac:dyDescent="0.3">
      <c r="A1267" s="6" t="s">
        <v>4011</v>
      </c>
      <c r="B1267" s="6" t="str">
        <f>VLOOKUP(LD_01[[#This Row],[DOCUMENTO]],_xlfn.SORTBY(ARQUIVOS_RECEBIDOS!$E$2:$F$4998,ARQUIVOS_RECEBIDOS!$F$2:$F$4998,-1),2,)</f>
        <v>R08</v>
      </c>
      <c r="C1267" s="6" t="s">
        <v>4326</v>
      </c>
      <c r="D1267" s="8" t="s">
        <v>4087</v>
      </c>
      <c r="E1267" s="8" t="s">
        <v>4335</v>
      </c>
      <c r="F1267" s="6" t="s">
        <v>4153</v>
      </c>
      <c r="G1267" s="49" t="s">
        <v>5490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67" s="6" t="str" cm="1">
        <f t="array" ref="I1267">_xlfn.TEXTJOIN(", ",TRUE,_xlfn.UNIQUE(_xlfn._xlws.FILTER(ARQUIVOS_RECEBIDOS!$F$2:$F$4998,ARQUIVOS_RECEBIDOS!$E$2:$E$4998=LD_01[[#This Row],[DOCUMENTO]])))</f>
        <v>R06, R08</v>
      </c>
      <c r="J1267" s="13" cm="1">
        <f t="array" ref="J1267">_xlfn.UNIQUE(_xlfn._xlws.FILTER(ARQUIVOS[DATA RECEBIMENTO],(ARQUIVOS[DOCUMENTO]=LD_01[[#This Row],[DOCUMENTO]])*(ARQUIVOS[REVISÃO]=LD_01[[#This Row],[REVISÃO]])))</f>
        <v>45895</v>
      </c>
      <c r="K126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6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68" spans="1:12" x14ac:dyDescent="0.3">
      <c r="A1268" s="6" t="s">
        <v>4012</v>
      </c>
      <c r="B1268" s="6" t="str">
        <f>VLOOKUP(LD_01[[#This Row],[DOCUMENTO]],_xlfn.SORTBY(ARQUIVOS_RECEBIDOS!$E$2:$F$4998,ARQUIVOS_RECEBIDOS!$F$2:$F$4998,-1),2,)</f>
        <v>R01</v>
      </c>
      <c r="C1268" s="6" t="s">
        <v>4326</v>
      </c>
      <c r="D1268" s="8" t="s">
        <v>4088</v>
      </c>
      <c r="E1268" s="8" t="s">
        <v>4335</v>
      </c>
      <c r="F1268" s="6" t="s">
        <v>4153</v>
      </c>
      <c r="G1268" s="49" t="s">
        <v>5490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68" s="6" t="str" cm="1">
        <f t="array" ref="I1268">_xlfn.TEXTJOIN(", ",TRUE,_xlfn.UNIQUE(_xlfn._xlws.FILTER(ARQUIVOS_RECEBIDOS!$F$2:$F$4998,ARQUIVOS_RECEBIDOS!$E$2:$E$4998=LD_01[[#This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6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69" spans="1:12" x14ac:dyDescent="0.3">
      <c r="A1269" s="6" t="s">
        <v>4013</v>
      </c>
      <c r="B1269" s="6" t="str">
        <f>VLOOKUP(LD_01[[#This Row],[DOCUMENTO]],_xlfn.SORTBY(ARQUIVOS_RECEBIDOS!$E$2:$F$4998,ARQUIVOS_RECEBIDOS!$F$2:$F$4998,-1),2,)</f>
        <v>R01</v>
      </c>
      <c r="C1269" s="6" t="s">
        <v>4326</v>
      </c>
      <c r="D1269" s="8" t="s">
        <v>4089</v>
      </c>
      <c r="E1269" s="8" t="s">
        <v>4335</v>
      </c>
      <c r="F1269" s="6" t="s">
        <v>4153</v>
      </c>
      <c r="G1269" s="49" t="s">
        <v>5490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69" s="6" t="str" cm="1">
        <f t="array" ref="I1269">_xlfn.TEXTJOIN(", ",TRUE,_xlfn.UNIQUE(_xlfn._xlws.FILTER(ARQUIVOS_RECEBIDOS!$F$2:$F$4998,ARQUIVOS_RECEBIDOS!$E$2:$E$4998=LD_01[[#This Row],[DOCUMENTO]])))</f>
        <v>R01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6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70" spans="1:12" x14ac:dyDescent="0.3">
      <c r="A1270" s="6" t="s">
        <v>4014</v>
      </c>
      <c r="B1270" s="6" t="str">
        <f>VLOOKUP(LD_01[[#This Row],[DOCUMENTO]],_xlfn.SORTBY(ARQUIVOS_RECEBIDOS!$E$2:$F$4998,ARQUIVOS_RECEBIDOS!$F$2:$F$4998,-1),2,)</f>
        <v>R01</v>
      </c>
      <c r="C1270" s="6" t="s">
        <v>4326</v>
      </c>
      <c r="D1270" s="8" t="s">
        <v>4090</v>
      </c>
      <c r="E1270" s="8" t="s">
        <v>4335</v>
      </c>
      <c r="F1270" s="6" t="s">
        <v>4153</v>
      </c>
      <c r="G1270" s="49" t="s">
        <v>5490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70" s="6" t="str" cm="1">
        <f t="array" ref="I1270">_xlfn.TEXTJOIN(", ",TRUE,_xlfn.UNIQUE(_xlfn._xlws.FILTER(ARQUIVOS_RECEBIDOS!$F$2:$F$4998,ARQUIVOS_RECEBIDOS!$E$2:$E$4998=LD_01[[#This Row],[DOCUMENTO]])))</f>
        <v>R01</v>
      </c>
      <c r="J1270" s="13" cm="1">
        <f t="array" ref="J1270">_xlfn.UNIQUE(_xlfn._xlws.FILTER(ARQUIVOS[DATA RECEBIMENTO],(ARQUIVOS[DOCUMENTO]=LD_01[[#This Row],[DOCUMENTO]])*(ARQUIVOS[REVISÃO]=LD_01[[#This Row],[REVISÃO]])))</f>
        <v>45838</v>
      </c>
      <c r="K127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7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71" spans="1:12" ht="28.8" x14ac:dyDescent="0.3">
      <c r="A1271" s="6" t="s">
        <v>4079</v>
      </c>
      <c r="B1271" s="6" t="str">
        <f>VLOOKUP(LD_01[[#This Row],[DOCUMENTO]],_xlfn.SORTBY(ARQUIVOS_RECEBIDOS!$E$2:$F$4998,ARQUIVOS_RECEBIDOS!$F$2:$F$4998,-1),2,)</f>
        <v>R00</v>
      </c>
      <c r="C1271" s="6" t="s">
        <v>4326</v>
      </c>
      <c r="D1271" s="8" t="s">
        <v>4249</v>
      </c>
      <c r="E1271" s="8" t="s">
        <v>4335</v>
      </c>
      <c r="F1271" s="6" t="s">
        <v>4153</v>
      </c>
      <c r="G1271" s="49" t="s">
        <v>5490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1" s="6" t="str" cm="1">
        <f t="array" ref="I1271">_xlfn.TEXTJOIN(", ",TRUE,_xlfn.UNIQUE(_xlfn._xlws.FILTER(ARQUIVOS_RECEBIDOS!$F$2:$F$4998,ARQUIVOS_RECEBIDOS!$E$2:$E$4998=LD_01[[#This Row],[DOCUMENTO]])))</f>
        <v>R00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01\MSV-163MS-730-732\31.SI</v>
      </c>
      <c r="L127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ATERPA\0.TABLET\A373_Projetos_Ano01\MSV-163MS-730-732\31.SI</v>
      </c>
    </row>
    <row r="1272" spans="1:12" ht="28.8" x14ac:dyDescent="0.3">
      <c r="A1272" s="6" t="s">
        <v>3985</v>
      </c>
      <c r="B1272" s="6" t="str">
        <f>VLOOKUP(LD_01[[#This Row],[DOCUMENTO]],_xlfn.SORTBY(ARQUIVOS_RECEBIDOS!$E$2:$F$4998,ARQUIVOS_RECEBIDOS!$F$2:$F$4998,-1),2,)</f>
        <v>R02</v>
      </c>
      <c r="C1272" s="6" t="s">
        <v>4326</v>
      </c>
      <c r="D1272" s="8" t="s">
        <v>4081</v>
      </c>
      <c r="E1272" s="8" t="s">
        <v>4334</v>
      </c>
      <c r="F1272" s="6" t="s">
        <v>4151</v>
      </c>
      <c r="G1272" s="49" t="s">
        <v>5490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72" s="6" t="str" cm="1">
        <f t="array" ref="I1272">_xlfn.TEXTJOIN(", ",TRUE,_xlfn.UNIQUE(_xlfn._xlws.FILTER(ARQUIVOS_RECEBIDOS!$F$2:$F$4998,ARQUIVOS_RECEBIDOS!$E$2:$E$4998=LD_01[[#This Row],[DOCUMENTO]])))</f>
        <v>R02</v>
      </c>
      <c r="J1272" s="13" cm="1">
        <f t="array" ref="J1272">_xlfn.UNIQUE(_xlfn._xlws.FILTER(ARQUIVOS[DATA RECEBIMENTO],(ARQUIVOS[DOCUMENTO]=LD_01[[#This Row],[DOCUMENTO]])*(ARQUIVOS[REVISÃO]=LD_01[[#This Row],[REVISÃO]])))</f>
        <v>45838</v>
      </c>
      <c r="K127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3" spans="1:12" ht="28.8" x14ac:dyDescent="0.3">
      <c r="A1273" s="6" t="s">
        <v>3986</v>
      </c>
      <c r="B1273" s="6" t="str">
        <f>VLOOKUP(LD_01[[#This Row],[DOCUMENTO]],_xlfn.SORTBY(ARQUIVOS_RECEBIDOS!$E$2:$F$4998,ARQUIVOS_RECEBIDOS!$F$2:$F$4998,-1),2,)</f>
        <v>R02</v>
      </c>
      <c r="C1273" s="6" t="s">
        <v>4326</v>
      </c>
      <c r="D1273" s="8" t="s">
        <v>4081</v>
      </c>
      <c r="E1273" s="8" t="s">
        <v>4334</v>
      </c>
      <c r="F1273" s="6" t="s">
        <v>4151</v>
      </c>
      <c r="G1273" s="49" t="s">
        <v>5490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73" s="6" t="str" cm="1">
        <f t="array" ref="I1273">_xlfn.TEXTJOIN(", ",TRUE,_xlfn.UNIQUE(_xlfn._xlws.FILTER(ARQUIVOS_RECEBIDOS!$F$2:$F$4998,ARQUIVOS_RECEBIDOS!$E$2:$E$4998=LD_01[[#This Row],[DOCUMENTO]])))</f>
        <v>R02</v>
      </c>
      <c r="J1273" s="13" cm="1">
        <f t="array" ref="J1273">_xlfn.UNIQUE(_xlfn._xlws.FILTER(ARQUIVOS[DATA RECEBIMENTO],(ARQUIVOS[DOCUMENTO]=LD_01[[#This Row],[DOCUMENTO]])*(ARQUIVOS[REVISÃO]=LD_01[[#This Row],[REVISÃO]])))</f>
        <v>45838</v>
      </c>
      <c r="K127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4" spans="1:12" ht="28.8" x14ac:dyDescent="0.3">
      <c r="A1274" s="6" t="s">
        <v>3987</v>
      </c>
      <c r="B1274" s="6" t="str">
        <f>VLOOKUP(LD_01[[#This Row],[DOCUMENTO]],_xlfn.SORTBY(ARQUIVOS_RECEBIDOS!$E$2:$F$4998,ARQUIVOS_RECEBIDOS!$F$2:$F$4998,-1),2,)</f>
        <v>R02</v>
      </c>
      <c r="C1274" s="6" t="s">
        <v>4326</v>
      </c>
      <c r="D1274" s="8" t="s">
        <v>4081</v>
      </c>
      <c r="E1274" s="8" t="s">
        <v>4334</v>
      </c>
      <c r="F1274" s="6" t="s">
        <v>4151</v>
      </c>
      <c r="G1274" s="49" t="s">
        <v>5490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74" s="6" t="str" cm="1">
        <f t="array" ref="I1274">_xlfn.TEXTJOIN(", ",TRUE,_xlfn.UNIQUE(_xlfn._xlws.FILTER(ARQUIVOS_RECEBIDOS!$F$2:$F$4998,ARQUIVOS_RECEBIDOS!$E$2:$E$4998=LD_01[[#This Row],[DOCUMENTO]])))</f>
        <v>R02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5" spans="1:12" ht="28.8" x14ac:dyDescent="0.3">
      <c r="A1275" s="6" t="s">
        <v>3988</v>
      </c>
      <c r="B1275" s="6" t="str">
        <f>VLOOKUP(LD_01[[#This Row],[DOCUMENTO]],_xlfn.SORTBY(ARQUIVOS_RECEBIDOS!$E$2:$F$4998,ARQUIVOS_RECEBIDOS!$F$2:$F$4998,-1),2,)</f>
        <v>R04</v>
      </c>
      <c r="C1275" s="6" t="s">
        <v>4326</v>
      </c>
      <c r="D1275" s="8" t="s">
        <v>4081</v>
      </c>
      <c r="E1275" s="8" t="s">
        <v>4334</v>
      </c>
      <c r="F1275" s="6" t="s">
        <v>4151</v>
      </c>
      <c r="G1275" s="49" t="s">
        <v>5490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75" s="6" t="str" cm="1">
        <f t="array" ref="I1275">_xlfn.TEXTJOIN(", ",TRUE,_xlfn.UNIQUE(_xlfn._xlws.FILTER(ARQUIVOS_RECEBIDOS!$F$2:$F$4998,ARQUIVOS_RECEBIDOS!$E$2:$E$4998=LD_01[[#This Row],[DOCUMENTO]])))</f>
        <v>R03, R04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6" spans="1:12" ht="28.8" x14ac:dyDescent="0.3">
      <c r="A1276" s="6" t="s">
        <v>3989</v>
      </c>
      <c r="B1276" s="6" t="str">
        <f>VLOOKUP(LD_01[[#This Row],[DOCUMENTO]],_xlfn.SORTBY(ARQUIVOS_RECEBIDOS!$E$2:$F$4998,ARQUIVOS_RECEBIDOS!$F$2:$F$4998,-1),2,)</f>
        <v>R04</v>
      </c>
      <c r="C1276" s="6" t="s">
        <v>4326</v>
      </c>
      <c r="D1276" s="8" t="s">
        <v>4081</v>
      </c>
      <c r="E1276" s="8" t="s">
        <v>4334</v>
      </c>
      <c r="F1276" s="6" t="s">
        <v>4151</v>
      </c>
      <c r="G1276" s="49" t="s">
        <v>5490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76" s="6" t="str" cm="1">
        <f t="array" ref="I1276">_xlfn.TEXTJOIN(", ",TRUE,_xlfn.UNIQUE(_xlfn._xlws.FILTER(ARQUIVOS_RECEBIDOS!$F$2:$F$4998,ARQUIVOS_RECEBIDOS!$E$2:$E$4998=LD_01[[#This Row],[DOCUMENTO]])))</f>
        <v>R03, R04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6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7" spans="1:12" ht="28.8" x14ac:dyDescent="0.3">
      <c r="A1277" s="6" t="s">
        <v>3990</v>
      </c>
      <c r="B1277" s="6" t="str">
        <f>VLOOKUP(LD_01[[#This Row],[DOCUMENTO]],_xlfn.SORTBY(ARQUIVOS_RECEBIDOS!$E$2:$F$4998,ARQUIVOS_RECEBIDOS!$F$2:$F$4998,-1),2,)</f>
        <v>R04</v>
      </c>
      <c r="C1277" s="6" t="s">
        <v>4326</v>
      </c>
      <c r="D1277" s="8" t="s">
        <v>4081</v>
      </c>
      <c r="E1277" s="8" t="s">
        <v>4334</v>
      </c>
      <c r="F1277" s="6" t="s">
        <v>4151</v>
      </c>
      <c r="G1277" s="49" t="s">
        <v>5490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77" s="6" t="str" cm="1">
        <f t="array" ref="I1277">_xlfn.TEXTJOIN(", ",TRUE,_xlfn.UNIQUE(_xlfn._xlws.FILTER(ARQUIVOS_RECEBIDOS!$F$2:$F$4998,ARQUIVOS_RECEBIDOS!$E$2:$E$4998=LD_01[[#This Row],[DOCUMENTO]])))</f>
        <v>R03, R04</v>
      </c>
      <c r="J1277" s="13" cm="1">
        <f t="array" ref="J1277">_xlfn.UNIQUE(_xlfn._xlws.FILTER(ARQUIVOS[DATA RECEBIMENTO],(ARQUIVOS[DOCUMENTO]=LD_01[[#This Row],[DOCUMENTO]])*(ARQUIVOS[REVISÃO]=LD_01[[#This Row],[REVISÃO]])))</f>
        <v>45895</v>
      </c>
      <c r="K1277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7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8" spans="1:12" ht="28.8" x14ac:dyDescent="0.3">
      <c r="A1278" s="6" t="s">
        <v>3991</v>
      </c>
      <c r="B1278" s="6" t="str">
        <f>VLOOKUP(LD_01[[#This Row],[DOCUMENTO]],_xlfn.SORTBY(ARQUIVOS_RECEBIDOS!$E$2:$F$4998,ARQUIVOS_RECEBIDOS!$F$2:$F$4998,-1),2,)</f>
        <v>R04</v>
      </c>
      <c r="C1278" s="6" t="s">
        <v>4326</v>
      </c>
      <c r="D1278" s="8" t="s">
        <v>4081</v>
      </c>
      <c r="E1278" s="8" t="s">
        <v>4334</v>
      </c>
      <c r="F1278" s="6" t="s">
        <v>4151</v>
      </c>
      <c r="G1278" s="49" t="s">
        <v>5490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78" s="6" t="str" cm="1">
        <f t="array" ref="I1278">_xlfn.TEXTJOIN(", ",TRUE,_xlfn.UNIQUE(_xlfn._xlws.FILTER(ARQUIVOS_RECEBIDOS!$F$2:$F$4998,ARQUIVOS_RECEBIDOS!$E$2:$E$4998=LD_01[[#This Row],[DOCUMENTO]])))</f>
        <v>R03, R04</v>
      </c>
      <c r="J1278" s="13" cm="1">
        <f t="array" ref="J1278">_xlfn.UNIQUE(_xlfn._xlws.FILTER(ARQUIVOS[DATA RECEBIMENTO],(ARQUIVOS[DOCUMENTO]=LD_01[[#This Row],[DOCUMENTO]])*(ARQUIVOS[REVISÃO]=LD_01[[#This Row],[REVISÃO]])))</f>
        <v>45895</v>
      </c>
      <c r="K1278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8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79" spans="1:12" ht="28.8" x14ac:dyDescent="0.3">
      <c r="A1279" s="6" t="s">
        <v>3992</v>
      </c>
      <c r="B1279" s="6" t="str">
        <f>VLOOKUP(LD_01[[#This Row],[DOCUMENTO]],_xlfn.SORTBY(ARQUIVOS_RECEBIDOS!$E$2:$F$4998,ARQUIVOS_RECEBIDOS!$F$2:$F$4998,-1),2,)</f>
        <v>R02</v>
      </c>
      <c r="C1279" s="6" t="s">
        <v>4326</v>
      </c>
      <c r="D1279" s="8" t="s">
        <v>4178</v>
      </c>
      <c r="E1279" s="8" t="s">
        <v>4334</v>
      </c>
      <c r="F1279" s="6" t="s">
        <v>4151</v>
      </c>
      <c r="G1279" s="49" t="s">
        <v>5490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79" s="6" t="str" cm="1">
        <f t="array" ref="I1279">_xlfn.TEXTJOIN(", ",TRUE,_xlfn.UNIQUE(_xlfn._xlws.FILTER(ARQUIVOS_RECEBIDOS!$F$2:$F$4998,ARQUIVOS_RECEBIDOS!$E$2:$E$4998=LD_01[[#This Row],[DOCUMENTO]])))</f>
        <v>R02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79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80" spans="1:12" ht="28.8" x14ac:dyDescent="0.3">
      <c r="A1280" s="6" t="s">
        <v>3993</v>
      </c>
      <c r="B1280" s="6" t="str">
        <f>VLOOKUP(LD_01[[#This Row],[DOCUMENTO]],_xlfn.SORTBY(ARQUIVOS_RECEBIDOS!$E$2:$F$4998,ARQUIVOS_RECEBIDOS!$F$2:$F$4998,-1),2,)</f>
        <v>R02</v>
      </c>
      <c r="C1280" s="6" t="s">
        <v>4326</v>
      </c>
      <c r="D1280" s="8" t="s">
        <v>4178</v>
      </c>
      <c r="E1280" s="8" t="s">
        <v>4334</v>
      </c>
      <c r="F1280" s="6" t="s">
        <v>4151</v>
      </c>
      <c r="G1280" s="49" t="s">
        <v>5490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80" s="6" t="str" cm="1">
        <f t="array" ref="I1280">_xlfn.TEXTJOIN(", ",TRUE,_xlfn.UNIQUE(_xlfn._xlws.FILTER(ARQUIVOS_RECEBIDOS!$F$2:$F$4998,ARQUIVOS_RECEBIDOS!$E$2:$E$4998=LD_01[[#This Row],[DOCUMENTO]])))</f>
        <v>R02</v>
      </c>
      <c r="J1280" s="13" cm="1">
        <f t="array" ref="J1280">_xlfn.UNIQUE(_xlfn._xlws.FILTER(ARQUIVOS[DATA RECEBIMENTO],(ARQUIVOS[DOCUMENTO]=LD_01[[#This Row],[DOCUMENTO]])*(ARQUIVOS[REVISÃO]=LD_01[[#This Row],[REVISÃO]])))</f>
        <v>45838</v>
      </c>
      <c r="K1280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80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81" spans="1:12" ht="28.8" x14ac:dyDescent="0.3">
      <c r="A1281" s="6" t="s">
        <v>3994</v>
      </c>
      <c r="B1281" s="6" t="str">
        <f>VLOOKUP(LD_01[[#This Row],[DOCUMENTO]],_xlfn.SORTBY(ARQUIVOS_RECEBIDOS!$E$2:$F$4998,ARQUIVOS_RECEBIDOS!$F$2:$F$4998,-1),2,)</f>
        <v>R09</v>
      </c>
      <c r="C1281" s="6" t="s">
        <v>4326</v>
      </c>
      <c r="D1281" s="8" t="s">
        <v>4327</v>
      </c>
      <c r="E1281" s="8" t="s">
        <v>4334</v>
      </c>
      <c r="F1281" s="6" t="s">
        <v>4151</v>
      </c>
      <c r="G1281" s="49" t="s">
        <v>5490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81" s="6" t="str" cm="1">
        <f t="array" ref="I1281">_xlfn.TEXTJOIN(", ",TRUE,_xlfn.UNIQUE(_xlfn._xlws.FILTER(ARQUIVOS_RECEBIDOS!$F$2:$F$4998,ARQUIVOS_RECEBIDOS!$E$2:$E$4998=LD_01[[#This Row],[DOCUMENTO]])))</f>
        <v>R08, R09</v>
      </c>
      <c r="J1281" s="13" cm="1">
        <f t="array" ref="J1281">_xlfn.UNIQUE(_xlfn._xlws.FILTER(ARQUIVOS[DATA RECEBIMENTO],(ARQUIVOS[DOCUMENTO]=LD_01[[#This Row],[DOCUMENTO]])*(ARQUIVOS[REVISÃO]=LD_01[[#This Row],[REVISÃO]])))</f>
        <v>45895</v>
      </c>
      <c r="K1281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01\MSV-163MS-730-732\32.TE</v>
      </c>
      <c r="L1281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ATERPA\0.TABLET\A373_Projetos_Ano01\MSV-163MS-730-732\32.TE</v>
      </c>
    </row>
    <row r="1282" spans="1:12" x14ac:dyDescent="0.3">
      <c r="A1282" s="6" t="s">
        <v>3974</v>
      </c>
      <c r="B1282" s="6" t="str">
        <f>VLOOKUP(LD_01[[#This Row],[DOCUMENTO]],_xlfn.SORTBY(ARQUIVOS_RECEBIDOS!$E$2:$F$4998,ARQUIVOS_RECEBIDOS!$F$2:$F$4998,-1),2,)</f>
        <v>R00</v>
      </c>
      <c r="C1282" s="6" t="s">
        <v>4326</v>
      </c>
      <c r="D1282" s="8" t="s">
        <v>4168</v>
      </c>
      <c r="E1282" s="8" t="s">
        <v>4167</v>
      </c>
      <c r="F1282" s="6" t="s">
        <v>4149</v>
      </c>
      <c r="G1282" s="49" t="s">
        <v>5490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82" s="6" t="str" cm="1">
        <f t="array" ref="I1282">_xlfn.TEXTJOIN(", ",TRUE,_xlfn.UNIQUE(_xlfn._xlws.FILTER(ARQUIVOS_RECEBIDOS!$F$2:$F$4998,ARQUIVOS_RECEBIDOS!$E$2:$E$4998=LD_01[[#This Row],[DOCUMENTO]])))</f>
        <v>R00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01\MSV-163MS-730-732\33.TO</v>
      </c>
      <c r="L1282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ATERPA\0.TABLET\A373_Projetos_Ano01\MSV-163MS-730-732\33.TO</v>
      </c>
    </row>
    <row r="1283" spans="1:12" x14ac:dyDescent="0.3">
      <c r="A1283" s="6" t="s">
        <v>3975</v>
      </c>
      <c r="B1283" s="6" t="str">
        <f>VLOOKUP(LD_01[[#This Row],[DOCUMENTO]],_xlfn.SORTBY(ARQUIVOS_RECEBIDOS!$E$2:$F$4998,ARQUIVOS_RECEBIDOS!$F$2:$F$4998,-1),2,)</f>
        <v>R00</v>
      </c>
      <c r="C1283" s="6" t="s">
        <v>4326</v>
      </c>
      <c r="D1283" s="8" t="s">
        <v>4168</v>
      </c>
      <c r="E1283" s="8" t="s">
        <v>4167</v>
      </c>
      <c r="F1283" s="6" t="s">
        <v>4149</v>
      </c>
      <c r="G1283" s="49" t="s">
        <v>5490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83" s="6" t="str" cm="1">
        <f t="array" ref="I1283">_xlfn.TEXTJOIN(", ",TRUE,_xlfn.UNIQUE(_xlfn._xlws.FILTER(ARQUIVOS_RECEBIDOS!$F$2:$F$4998,ARQUIVOS_RECEBIDOS!$E$2:$E$4998=LD_01[[#This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01\MSV-163MS-730-732\33.TO</v>
      </c>
      <c r="L1283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ATERPA\0.TABLET\A373_Projetos_Ano01\MSV-163MS-730-732\33.TO</v>
      </c>
    </row>
    <row r="1284" spans="1:12" x14ac:dyDescent="0.3">
      <c r="A1284" s="6" t="s">
        <v>3976</v>
      </c>
      <c r="B1284" s="6" t="str">
        <f>VLOOKUP(LD_01[[#This Row],[DOCUMENTO]],_xlfn.SORTBY(ARQUIVOS_RECEBIDOS!$E$2:$F$4998,ARQUIVOS_RECEBIDOS!$F$2:$F$4998,-1),2,)</f>
        <v>R01</v>
      </c>
      <c r="C1284" s="6" t="s">
        <v>4326</v>
      </c>
      <c r="D1284" s="8" t="s">
        <v>4169</v>
      </c>
      <c r="E1284" s="8" t="s">
        <v>4167</v>
      </c>
      <c r="F1284" s="6" t="s">
        <v>4149</v>
      </c>
      <c r="G1284" s="49" t="s">
        <v>5490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4" s="6" t="str" cm="1">
        <f t="array" ref="I1284">_xlfn.TEXTJOIN(", ",TRUE,_xlfn.UNIQUE(_xlfn._xlws.FILTER(ARQUIVOS_RECEBIDOS!$F$2:$F$4998,ARQUIVOS_RECEBIDOS!$E$2:$E$4998=LD_01[[#This Row],[DOCUMENTO]])))</f>
        <v>R01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01\MSV-163MS-730-732\33.TO</v>
      </c>
      <c r="L1284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ATERPA\0.TABLET\A373_Projetos_Ano01\MSV-163MS-730-732\33.TO</v>
      </c>
    </row>
    <row r="1285" spans="1:12" ht="28.8" x14ac:dyDescent="0.3">
      <c r="A1285" s="6" t="s">
        <v>4056</v>
      </c>
      <c r="B1285" s="6" t="str">
        <f>VLOOKUP(LD_01[[#This Row],[DOCUMENTO]],_xlfn.SORTBY(ARQUIVOS_RECEBIDOS!$E$2:$F$4998,ARQUIVOS_RECEBIDOS!$F$2:$F$4998,-1),2,)</f>
        <v>R00</v>
      </c>
      <c r="C1285" s="6" t="s">
        <v>4326</v>
      </c>
      <c r="D1285" s="8" t="s">
        <v>4177</v>
      </c>
      <c r="E1285" s="8" t="s">
        <v>4339</v>
      </c>
      <c r="F1285" s="6" t="s">
        <v>4159</v>
      </c>
      <c r="G1285" s="49" t="s">
        <v>5490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5" s="6" t="str" cm="1">
        <f t="array" ref="I1285">_xlfn.TEXTJOIN(", ",TRUE,_xlfn.UNIQUE(_xlfn._xlws.FILTER(ARQUIVOS_RECEBIDOS!$F$2:$F$4998,ARQUIVOS_RECEBIDOS!$E$2:$E$4998=LD_01[[#This Row],[DOCUMENTO]])))</f>
        <v>R00</v>
      </c>
      <c r="J1285" s="13" cm="1">
        <f t="array" ref="J1285">_xlfn.UNIQUE(_xlfn._xlws.FILTER(ARQUIVOS[DATA RECEBIMENTO],(ARQUIVOS[DOCUMENTO]=LD_01[[#This Row],[DOCUMENTO]])*(ARQUIVOS[REVISÃO]=LD_01[[#This Row],[REVISÃO]])))</f>
        <v>45838</v>
      </c>
      <c r="K1285" s="6" t="str">
        <f>"C:\Users\luisn\ATERPA\A373_Projetos - Documentos\11.Sala Tecnica\01.PROJETOS\ANO 01\MSV-163MS-"&amp;LD_01[[#This Row],[TRECHO]]&amp;"\"&amp;_xlfn.XLOOKUP(LD_01[[#This Row],[SIGLA]],'CLASSES DE PROJETOS'!$C$3:$C$37,'CLASSES DE PROJETOS'!$E$3:$E$37)</f>
        <v>C:\Users\luisn\ATERPA\A373_Projetos - Documentos\11.Sala Tecnica\01.PROJETOS\ANO 01\MSV-163MS-730-732\34.TR</v>
      </c>
      <c r="L1285" s="6" t="str">
        <f>"C:\Users\luisn\OneDrive - ATERPA\0.TABLET\A373_Projetos_Ano01\MSV-163MS-"&amp;LD_01[[#This Row],[TRECHO]]&amp;"\"&amp;_xlfn.XLOOKUP(LD_01[[#This Row],[SIGLA]],'CLASSES DE PROJETOS'!$C$3:$C$37,'CLASSES DE PROJETOS'!$E$3:$E$37)</f>
        <v>C:\Users\luisn\OneDrive - ATERPA\0.TABLET\A373_Projetos_Ano01\MSV-163MS-730-732\34.TR</v>
      </c>
    </row>
  </sheetData>
  <mergeCells count="3">
    <mergeCell ref="A1:I1"/>
    <mergeCell ref="D2:I2"/>
    <mergeCell ref="A2:B2"/>
  </mergeCells>
  <hyperlinks>
    <hyperlink ref="G4" r:id="rId1" xr:uid="{58D61991-612C-47AE-8E38-AE8A3DC8E1FD}"/>
    <hyperlink ref="G5:G1285" r:id="rId2" display="https://aterpa-my.sharepoint.com/:f:/g/personal/luis_nunes_aterpa_com_br/IgCVlEOybDu1RrUmmUcPpVgkATRdwz5TarAfYpSYiAP79mY?e=3yxZxw" xr:uid="{35041F3F-83C7-42B8-B4D5-3AF4F056F735}"/>
  </hyperlinks>
  <pageMargins left="0.39370078740157483" right="0.39370078740157483" top="0.59055118110236227" bottom="0.59055118110236227" header="0" footer="0.19685039370078741"/>
  <pageSetup paperSize="9" scale="55" fitToHeight="0" orientation="portrait" r:id="rId3"/>
  <headerFooter scaleWithDoc="0">
    <oddFooter>Página &amp;P de &amp;N</oddFooter>
  </headerFooter>
  <rowBreaks count="2" manualBreakCount="2">
    <brk id="955" max="8" man="1"/>
    <brk id="998" max="8" man="1"/>
  </rowBreak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20"/>
  <sheetViews>
    <sheetView workbookViewId="0">
      <selection activeCell="D3230" sqref="D3230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hidden="1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https://aterpa-my.sharepoint.com/:f:/g/personal/luis_nunes_aterpa_com_br/IgCVlEOybDu1RrUmmUcPpVgkATRdwz5TarAfYpSYiAP79mY?e=3yxZxw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" t="s">
        <v>4787</v>
      </c>
    </row>
    <row r="3" spans="1:16" hidden="1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https://aterpa-my.sharepoint.com/:f:/g/personal/luis_nunes_aterpa_com_br/IgCVlEOybDu1RrUmmUcPpVgkATRdwz5TarAfYpSYiAP79mY?e=3yxZxw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" t="s">
        <v>4787</v>
      </c>
    </row>
    <row r="4" spans="1:16" hidden="1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https://aterpa-my.sharepoint.com/:f:/g/personal/luis_nunes_aterpa_com_br/IgCVlEOybDu1RrUmmUcPpVgkATRdwz5TarAfYpSYiAP79mY?e=3yxZxw</v>
      </c>
      <c r="M4" t="str">
        <f t="shared" si="1"/>
        <v/>
      </c>
      <c r="N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" t="s">
        <v>4787</v>
      </c>
    </row>
    <row r="5" spans="1:16" hidden="1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https://aterpa-my.sharepoint.com/:f:/g/personal/luis_nunes_aterpa_com_br/IgCVlEOybDu1RrUmmUcPpVgkATRdwz5TarAfYpSYiAP79mY?e=3yxZxw</v>
      </c>
      <c r="M5" t="str">
        <f t="shared" si="1"/>
        <v/>
      </c>
      <c r="N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" t="s">
        <v>4787</v>
      </c>
    </row>
    <row r="6" spans="1:16" hidden="1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https://aterpa-my.sharepoint.com/:f:/g/personal/luis_nunes_aterpa_com_br/IgCVlEOybDu1RrUmmUcPpVgkATRdwz5TarAfYpSYiAP79mY?e=3yxZxw</v>
      </c>
      <c r="M6" t="str">
        <f t="shared" si="1"/>
        <v/>
      </c>
      <c r="N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" t="s">
        <v>4787</v>
      </c>
    </row>
    <row r="7" spans="1:16" hidden="1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https://aterpa-my.sharepoint.com/:f:/g/personal/luis_nunes_aterpa_com_br/IgCVlEOybDu1RrUmmUcPpVgkATRdwz5TarAfYpSYiAP79mY?e=3yxZxw</v>
      </c>
      <c r="M7" t="str">
        <f t="shared" si="1"/>
        <v/>
      </c>
      <c r="N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" t="s">
        <v>4787</v>
      </c>
    </row>
    <row r="8" spans="1:16" hidden="1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https://aterpa-my.sharepoint.com/:f:/g/personal/luis_nunes_aterpa_com_br/IgCVlEOybDu1RrUmmUcPpVgkATRdwz5TarAfYpSYiAP79mY?e=3yxZxw</v>
      </c>
      <c r="M8" t="str">
        <f t="shared" si="1"/>
        <v/>
      </c>
      <c r="N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" t="s">
        <v>4787</v>
      </c>
    </row>
    <row r="9" spans="1:16" hidden="1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https://aterpa-my.sharepoint.com/:f:/g/personal/luis_nunes_aterpa_com_br/IgCVlEOybDu1RrUmmUcPpVgkATRdwz5TarAfYpSYiAP79mY?e=3yxZxw</v>
      </c>
      <c r="M9" t="str">
        <f t="shared" si="1"/>
        <v/>
      </c>
      <c r="N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9" t="s">
        <v>4787</v>
      </c>
    </row>
    <row r="10" spans="1:16" hidden="1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https://aterpa-my.sharepoint.com/:f:/g/personal/luis_nunes_aterpa_com_br/IgCVlEOybDu1RrUmmUcPpVgkATRdwz5TarAfYpSYiAP79mY?e=3yxZxw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0" t="s">
        <v>4787</v>
      </c>
    </row>
    <row r="11" spans="1:16" hidden="1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https://aterpa-my.sharepoint.com/:f:/g/personal/luis_nunes_aterpa_com_br/IgCVlEOybDu1RrUmmUcPpVgkATRdwz5TarAfYpSYiAP79mY?e=3yxZxw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1" t="s">
        <v>4787</v>
      </c>
    </row>
    <row r="12" spans="1:16" hidden="1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https://aterpa-my.sharepoint.com/:f:/g/personal/luis_nunes_aterpa_com_br/IgCVlEOybDu1RrUmmUcPpVgkATRdwz5TarAfYpSYiAP79mY?e=3yxZxw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2" t="s">
        <v>4787</v>
      </c>
    </row>
    <row r="13" spans="1:16" hidden="1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https://aterpa-my.sharepoint.com/:f:/g/personal/luis_nunes_aterpa_com_br/IgCVlEOybDu1RrUmmUcPpVgkATRdwz5TarAfYpSYiAP79mY?e=3yxZxw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3" t="s">
        <v>4787</v>
      </c>
    </row>
    <row r="14" spans="1:16" hidden="1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https://aterpa-my.sharepoint.com/:f:/g/personal/luis_nunes_aterpa_com_br/IgCVlEOybDu1RrUmmUcPpVgkATRdwz5TarAfYpSYiAP79mY?e=3yxZxw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4" t="s">
        <v>4787</v>
      </c>
    </row>
    <row r="15" spans="1:16" hidden="1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https://aterpa-my.sharepoint.com/:f:/g/personal/luis_nunes_aterpa_com_br/IgCVlEOybDu1RrUmmUcPpVgkATRdwz5TarAfYpSYiAP79mY?e=3yxZxw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5" t="s">
        <v>4787</v>
      </c>
    </row>
    <row r="16" spans="1:16" hidden="1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https://aterpa-my.sharepoint.com/:f:/g/personal/luis_nunes_aterpa_com_br/IgCVlEOybDu1RrUmmUcPpVgkATRdwz5TarAfYpSYiAP79mY?e=3yxZxw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6" t="s">
        <v>4787</v>
      </c>
    </row>
    <row r="17" spans="1:15" hidden="1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https://aterpa-my.sharepoint.com/:f:/g/personal/luis_nunes_aterpa_com_br/IgCVlEOybDu1RrUmmUcPpVgkATRdwz5TarAfYpSYiAP79mY?e=3yxZxw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7" t="s">
        <v>4787</v>
      </c>
    </row>
    <row r="18" spans="1:15" hidden="1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https://aterpa-my.sharepoint.com/:f:/g/personal/luis_nunes_aterpa_com_br/IgCVlEOybDu1RrUmmUcPpVgkATRdwz5TarAfYpSYiAP79mY?e=3yxZxw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8" t="s">
        <v>4787</v>
      </c>
    </row>
    <row r="19" spans="1:15" hidden="1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https://aterpa-my.sharepoint.com/:f:/g/personal/luis_nunes_aterpa_com_br/IgCVlEOybDu1RrUmmUcPpVgkATRdwz5TarAfYpSYiAP79mY?e=3yxZxw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19" t="s">
        <v>4787</v>
      </c>
    </row>
    <row r="20" spans="1:15" hidden="1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https://aterpa-my.sharepoint.com/:f:/g/personal/luis_nunes_aterpa_com_br/IgCVlEOybDu1RrUmmUcPpVgkATRdwz5TarAfYpSYiAP79mY?e=3yxZxw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0" t="s">
        <v>4787</v>
      </c>
    </row>
    <row r="21" spans="1:15" hidden="1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https://aterpa-my.sharepoint.com/:f:/g/personal/luis_nunes_aterpa_com_br/IgCVlEOybDu1RrUmmUcPpVgkATRdwz5TarAfYpSYiAP79mY?e=3yxZxw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1" t="s">
        <v>4787</v>
      </c>
    </row>
    <row r="22" spans="1:15" hidden="1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https://aterpa-my.sharepoint.com/:f:/g/personal/luis_nunes_aterpa_com_br/IgCVlEOybDu1RrUmmUcPpVgkATRdwz5TarAfYpSYiAP79mY?e=3yxZxw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2" t="s">
        <v>4787</v>
      </c>
    </row>
    <row r="23" spans="1:15" hidden="1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https://aterpa-my.sharepoint.com/:f:/g/personal/luis_nunes_aterpa_com_br/IgCVlEOybDu1RrUmmUcPpVgkATRdwz5TarAfYpSYiAP79mY?e=3yxZxw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3" t="s">
        <v>4787</v>
      </c>
    </row>
    <row r="24" spans="1:15" hidden="1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https://aterpa-my.sharepoint.com/:f:/g/personal/luis_nunes_aterpa_com_br/IgCVlEOybDu1RrUmmUcPpVgkATRdwz5TarAfYpSYiAP79mY?e=3yxZxw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4" t="s">
        <v>4787</v>
      </c>
    </row>
    <row r="25" spans="1:15" hidden="1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https://aterpa-my.sharepoint.com/:f:/g/personal/luis_nunes_aterpa_com_br/IgCVlEOybDu1RrUmmUcPpVgkATRdwz5TarAfYpSYiAP79mY?e=3yxZxw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5" t="s">
        <v>4787</v>
      </c>
    </row>
    <row r="26" spans="1:15" hidden="1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https://aterpa-my.sharepoint.com/:f:/g/personal/luis_nunes_aterpa_com_br/IgCVlEOybDu1RrUmmUcPpVgkATRdwz5TarAfYpSYiAP79mY?e=3yxZxw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6" t="s">
        <v>4787</v>
      </c>
    </row>
    <row r="27" spans="1:15" hidden="1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https://aterpa-my.sharepoint.com/:f:/g/personal/luis_nunes_aterpa_com_br/IgCVlEOybDu1RrUmmUcPpVgkATRdwz5TarAfYpSYiAP79mY?e=3yxZxw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7" t="s">
        <v>4787</v>
      </c>
    </row>
    <row r="28" spans="1:15" hidden="1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https://aterpa-my.sharepoint.com/:f:/g/personal/luis_nunes_aterpa_com_br/IgCVlEOybDu1RrUmmUcPpVgkATRdwz5TarAfYpSYiAP79mY?e=3yxZxw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8" t="s">
        <v>4787</v>
      </c>
    </row>
    <row r="29" spans="1:15" hidden="1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https://aterpa-my.sharepoint.com/:f:/g/personal/luis_nunes_aterpa_com_br/IgCVlEOybDu1RrUmmUcPpVgkATRdwz5TarAfYpSYiAP79mY?e=3yxZxw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9" t="s">
        <v>4787</v>
      </c>
    </row>
    <row r="30" spans="1:15" hidden="1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https://aterpa-my.sharepoint.com/:f:/g/personal/luis_nunes_aterpa_com_br/IgCVlEOybDu1RrUmmUcPpVgkATRdwz5TarAfYpSYiAP79mY?e=3yxZxw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01\MSV-163MS-452-454\https://aterpa-my.sharepoint.com/:f:/g/personal/luis_nunes_aterpa_com_br/IgCVlEOybDu1RrUmmUcPpVgkATRdwz5TarAfYpSYiAP79mY?e=3yxZxw\OBSOLETO</v>
      </c>
      <c r="O30" t="s">
        <v>4787</v>
      </c>
    </row>
    <row r="31" spans="1:15" hidden="1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https://aterpa-my.sharepoint.com/:f:/g/personal/luis_nunes_aterpa_com_br/IgCVlEOybDu1RrUmmUcPpVgkATRdwz5TarAfYpSYiAP79mY?e=3yxZxw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01\MSV-163MS-452-454\https://aterpa-my.sharepoint.com/:f:/g/personal/luis_nunes_aterpa_com_br/IgCVlEOybDu1RrUmmUcPpVgkATRdwz5TarAfYpSYiAP79mY?e=3yxZxw\OBSOLETO</v>
      </c>
      <c r="O31" t="s">
        <v>4787</v>
      </c>
    </row>
    <row r="32" spans="1:15" hidden="1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https://aterpa-my.sharepoint.com/:f:/g/personal/luis_nunes_aterpa_com_br/IgCVlEOybDu1RrUmmUcPpVgkATRdwz5TarAfYpSYiAP79mY?e=3yxZxw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2" t="s">
        <v>4787</v>
      </c>
    </row>
    <row r="33" spans="1:15" hidden="1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https://aterpa-my.sharepoint.com/:f:/g/personal/luis_nunes_aterpa_com_br/IgCVlEOybDu1RrUmmUcPpVgkATRdwz5TarAfYpSYiAP79mY?e=3yxZxw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3" t="s">
        <v>4787</v>
      </c>
    </row>
    <row r="34" spans="1:15" hidden="1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https://aterpa-my.sharepoint.com/:f:/g/personal/luis_nunes_aterpa_com_br/IgCVlEOybDu1RrUmmUcPpVgkATRdwz5TarAfYpSYiAP79mY?e=3yxZxw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4" t="s">
        <v>4787</v>
      </c>
    </row>
    <row r="35" spans="1:15" hidden="1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https://aterpa-my.sharepoint.com/:f:/g/personal/luis_nunes_aterpa_com_br/IgCVlEOybDu1RrUmmUcPpVgkATRdwz5TarAfYpSYiAP79mY?e=3yxZxw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5" t="s">
        <v>4787</v>
      </c>
    </row>
    <row r="36" spans="1:15" hidden="1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https://aterpa-my.sharepoint.com/:f:/g/personal/luis_nunes_aterpa_com_br/IgCVlEOybDu1RrUmmUcPpVgkATRdwz5TarAfYpSYiAP79mY?e=3yxZxw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6" t="s">
        <v>4787</v>
      </c>
    </row>
    <row r="37" spans="1:15" hidden="1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https://aterpa-my.sharepoint.com/:f:/g/personal/luis_nunes_aterpa_com_br/IgCVlEOybDu1RrUmmUcPpVgkATRdwz5TarAfYpSYiAP79mY?e=3yxZxw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7" t="s">
        <v>4787</v>
      </c>
    </row>
    <row r="38" spans="1:15" hidden="1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https://aterpa-my.sharepoint.com/:f:/g/personal/luis_nunes_aterpa_com_br/IgCVlEOybDu1RrUmmUcPpVgkATRdwz5TarAfYpSYiAP79mY?e=3yxZxw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8" t="s">
        <v>4787</v>
      </c>
    </row>
    <row r="39" spans="1:15" hidden="1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https://aterpa-my.sharepoint.com/:f:/g/personal/luis_nunes_aterpa_com_br/IgCVlEOybDu1RrUmmUcPpVgkATRdwz5TarAfYpSYiAP79mY?e=3yxZxw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9" t="s">
        <v>4787</v>
      </c>
    </row>
    <row r="40" spans="1:15" hidden="1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https://aterpa-my.sharepoint.com/:f:/g/personal/luis_nunes_aterpa_com_br/IgCVlEOybDu1RrUmmUcPpVgkATRdwz5TarAfYpSYiAP79mY?e=3yxZxw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0" t="s">
        <v>4787</v>
      </c>
    </row>
    <row r="41" spans="1:15" hidden="1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https://aterpa-my.sharepoint.com/:f:/g/personal/luis_nunes_aterpa_com_br/IgCVlEOybDu1RrUmmUcPpVgkATRdwz5TarAfYpSYiAP79mY?e=3yxZxw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1" t="s">
        <v>4787</v>
      </c>
    </row>
    <row r="42" spans="1:15" hidden="1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https://aterpa-my.sharepoint.com/:f:/g/personal/luis_nunes_aterpa_com_br/IgCVlEOybDu1RrUmmUcPpVgkATRdwz5TarAfYpSYiAP79mY?e=3yxZxw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2" t="s">
        <v>4787</v>
      </c>
    </row>
    <row r="43" spans="1:15" hidden="1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https://aterpa-my.sharepoint.com/:f:/g/personal/luis_nunes_aterpa_com_br/IgCVlEOybDu1RrUmmUcPpVgkATRdwz5TarAfYpSYiAP79mY?e=3yxZxw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3" t="s">
        <v>4787</v>
      </c>
    </row>
    <row r="44" spans="1:15" hidden="1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https://aterpa-my.sharepoint.com/:f:/g/personal/luis_nunes_aterpa_com_br/IgCVlEOybDu1RrUmmUcPpVgkATRdwz5TarAfYpSYiAP79mY?e=3yxZxw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4" t="s">
        <v>4787</v>
      </c>
    </row>
    <row r="45" spans="1:15" hidden="1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https://aterpa-my.sharepoint.com/:f:/g/personal/luis_nunes_aterpa_com_br/IgCVlEOybDu1RrUmmUcPpVgkATRdwz5TarAfYpSYiAP79mY?e=3yxZxw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5" t="s">
        <v>4787</v>
      </c>
    </row>
    <row r="46" spans="1:15" hidden="1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https://aterpa-my.sharepoint.com/:f:/g/personal/luis_nunes_aterpa_com_br/IgCVlEOybDu1RrUmmUcPpVgkATRdwz5TarAfYpSYiAP79mY?e=3yxZxw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01\MSV-163MS-452-454\https://aterpa-my.sharepoint.com/:f:/g/personal/luis_nunes_aterpa_com_br/IgCVlEOybDu1RrUmmUcPpVgkATRdwz5TarAfYpSYiAP79mY?e=3yxZxw\OBSOLETO</v>
      </c>
      <c r="O46" t="s">
        <v>4787</v>
      </c>
    </row>
    <row r="47" spans="1:15" hidden="1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https://aterpa-my.sharepoint.com/:f:/g/personal/luis_nunes_aterpa_com_br/IgCVlEOybDu1RrUmmUcPpVgkATRdwz5TarAfYpSYiAP79mY?e=3yxZxw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01\MSV-163MS-452-454\https://aterpa-my.sharepoint.com/:f:/g/personal/luis_nunes_aterpa_com_br/IgCVlEOybDu1RrUmmUcPpVgkATRdwz5TarAfYpSYiAP79mY?e=3yxZxw\OBSOLETO</v>
      </c>
      <c r="O47" t="s">
        <v>4787</v>
      </c>
    </row>
    <row r="48" spans="1:15" hidden="1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https://aterpa-my.sharepoint.com/:f:/g/personal/luis_nunes_aterpa_com_br/IgCVlEOybDu1RrUmmUcPpVgkATRdwz5TarAfYpSYiAP79mY?e=3yxZxw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8" t="s">
        <v>4787</v>
      </c>
    </row>
    <row r="49" spans="1:15" hidden="1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https://aterpa-my.sharepoint.com/:f:/g/personal/luis_nunes_aterpa_com_br/IgCVlEOybDu1RrUmmUcPpVgkATRdwz5TarAfYpSYiAP79mY?e=3yxZxw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49" t="s">
        <v>4787</v>
      </c>
    </row>
    <row r="50" spans="1:15" hidden="1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https://aterpa-my.sharepoint.com/:f:/g/personal/luis_nunes_aterpa_com_br/IgCVlEOybDu1RrUmmUcPpVgkATRdwz5TarAfYpSYiAP79mY?e=3yxZxw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0" t="s">
        <v>4787</v>
      </c>
    </row>
    <row r="51" spans="1:15" hidden="1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https://aterpa-my.sharepoint.com/:f:/g/personal/luis_nunes_aterpa_com_br/IgCVlEOybDu1RrUmmUcPpVgkATRdwz5TarAfYpSYiAP79mY?e=3yxZxw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1" t="s">
        <v>4787</v>
      </c>
    </row>
    <row r="52" spans="1:15" hidden="1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https://aterpa-my.sharepoint.com/:f:/g/personal/luis_nunes_aterpa_com_br/IgCVlEOybDu1RrUmmUcPpVgkATRdwz5TarAfYpSYiAP79mY?e=3yxZxw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2" t="s">
        <v>4787</v>
      </c>
    </row>
    <row r="53" spans="1:15" hidden="1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https://aterpa-my.sharepoint.com/:f:/g/personal/luis_nunes_aterpa_com_br/IgCVlEOybDu1RrUmmUcPpVgkATRdwz5TarAfYpSYiAP79mY?e=3yxZxw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3" t="s">
        <v>4787</v>
      </c>
    </row>
    <row r="54" spans="1:15" hidden="1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https://aterpa-my.sharepoint.com/:f:/g/personal/luis_nunes_aterpa_com_br/IgCVlEOybDu1RrUmmUcPpVgkATRdwz5TarAfYpSYiAP79mY?e=3yxZxw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4" t="s">
        <v>4787</v>
      </c>
    </row>
    <row r="55" spans="1:15" hidden="1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https://aterpa-my.sharepoint.com/:f:/g/personal/luis_nunes_aterpa_com_br/IgCVlEOybDu1RrUmmUcPpVgkATRdwz5TarAfYpSYiAP79mY?e=3yxZxw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5" t="s">
        <v>4787</v>
      </c>
    </row>
    <row r="56" spans="1:15" hidden="1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https://aterpa-my.sharepoint.com/:f:/g/personal/luis_nunes_aterpa_com_br/IgCVlEOybDu1RrUmmUcPpVgkATRdwz5TarAfYpSYiAP79mY?e=3yxZxw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6" t="s">
        <v>4787</v>
      </c>
    </row>
    <row r="57" spans="1:15" hidden="1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https://aterpa-my.sharepoint.com/:f:/g/personal/luis_nunes_aterpa_com_br/IgCVlEOybDu1RrUmmUcPpVgkATRdwz5TarAfYpSYiAP79mY?e=3yxZxw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7" t="s">
        <v>4787</v>
      </c>
    </row>
    <row r="58" spans="1:15" hidden="1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https://aterpa-my.sharepoint.com/:f:/g/personal/luis_nunes_aterpa_com_br/IgCVlEOybDu1RrUmmUcPpVgkATRdwz5TarAfYpSYiAP79mY?e=3yxZxw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8" t="s">
        <v>4787</v>
      </c>
    </row>
    <row r="59" spans="1:15" hidden="1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https://aterpa-my.sharepoint.com/:f:/g/personal/luis_nunes_aterpa_com_br/IgCVlEOybDu1RrUmmUcPpVgkATRdwz5TarAfYpSYiAP79mY?e=3yxZxw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59" t="s">
        <v>4787</v>
      </c>
    </row>
    <row r="60" spans="1:15" hidden="1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https://aterpa-my.sharepoint.com/:f:/g/personal/luis_nunes_aterpa_com_br/IgCVlEOybDu1RrUmmUcPpVgkATRdwz5TarAfYpSYiAP79mY?e=3yxZxw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0" t="s">
        <v>4787</v>
      </c>
    </row>
    <row r="61" spans="1:15" hidden="1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https://aterpa-my.sharepoint.com/:f:/g/personal/luis_nunes_aterpa_com_br/IgCVlEOybDu1RrUmmUcPpVgkATRdwz5TarAfYpSYiAP79mY?e=3yxZxw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1" t="s">
        <v>4787</v>
      </c>
    </row>
    <row r="62" spans="1:15" hidden="1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https://aterpa-my.sharepoint.com/:f:/g/personal/luis_nunes_aterpa_com_br/IgCVlEOybDu1RrUmmUcPpVgkATRdwz5TarAfYpSYiAP79mY?e=3yxZxw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2" t="s">
        <v>4787</v>
      </c>
    </row>
    <row r="63" spans="1:15" hidden="1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https://aterpa-my.sharepoint.com/:f:/g/personal/luis_nunes_aterpa_com_br/IgCVlEOybDu1RrUmmUcPpVgkATRdwz5TarAfYpSYiAP79mY?e=3yxZxw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3" t="s">
        <v>4787</v>
      </c>
    </row>
    <row r="64" spans="1:15" hidden="1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https://aterpa-my.sharepoint.com/:f:/g/personal/luis_nunes_aterpa_com_br/IgCVlEOybDu1RrUmmUcPpVgkATRdwz5TarAfYpSYiAP79mY?e=3yxZxw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4" t="s">
        <v>4787</v>
      </c>
    </row>
    <row r="65" spans="1:15" hidden="1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https://aterpa-my.sharepoint.com/:f:/g/personal/luis_nunes_aterpa_com_br/IgCVlEOybDu1RrUmmUcPpVgkATRdwz5TarAfYpSYiAP79mY?e=3yxZxw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5" t="s">
        <v>4787</v>
      </c>
    </row>
    <row r="66" spans="1:15" hidden="1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https://aterpa-my.sharepoint.com/:f:/g/personal/luis_nunes_aterpa_com_br/IgCVlEOybDu1RrUmmUcPpVgkATRdwz5TarAfYpSYiAP79mY?e=3yxZxw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6" t="s">
        <v>4787</v>
      </c>
    </row>
    <row r="67" spans="1:15" hidden="1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https://aterpa-my.sharepoint.com/:f:/g/personal/luis_nunes_aterpa_com_br/IgCVlEOybDu1RrUmmUcPpVgkATRdwz5TarAfYpSYiAP79mY?e=3yxZxw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7" t="s">
        <v>4787</v>
      </c>
    </row>
    <row r="68" spans="1:15" hidden="1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https://aterpa-my.sharepoint.com/:f:/g/personal/luis_nunes_aterpa_com_br/IgCVlEOybDu1RrUmmUcPpVgkATRdwz5TarAfYpSYiAP79mY?e=3yxZxw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8" t="s">
        <v>4787</v>
      </c>
    </row>
    <row r="69" spans="1:15" hidden="1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https://aterpa-my.sharepoint.com/:f:/g/personal/luis_nunes_aterpa_com_br/IgCVlEOybDu1RrUmmUcPpVgkATRdwz5TarAfYpSYiAP79mY?e=3yxZxw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69" t="s">
        <v>4787</v>
      </c>
    </row>
    <row r="70" spans="1:15" hidden="1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https://aterpa-my.sharepoint.com/:f:/g/personal/luis_nunes_aterpa_com_br/IgCVlEOybDu1RrUmmUcPpVgkATRdwz5TarAfYpSYiAP79mY?e=3yxZxw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0" t="s">
        <v>4787</v>
      </c>
    </row>
    <row r="71" spans="1:15" hidden="1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https://aterpa-my.sharepoint.com/:f:/g/personal/luis_nunes_aterpa_com_br/IgCVlEOybDu1RrUmmUcPpVgkATRdwz5TarAfYpSYiAP79mY?e=3yxZxw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1" t="s">
        <v>4787</v>
      </c>
    </row>
    <row r="72" spans="1:15" hidden="1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https://aterpa-my.sharepoint.com/:f:/g/personal/luis_nunes_aterpa_com_br/IgCVlEOybDu1RrUmmUcPpVgkATRdwz5TarAfYpSYiAP79mY?e=3yxZxw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2" t="s">
        <v>4787</v>
      </c>
    </row>
    <row r="73" spans="1:15" hidden="1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https://aterpa-my.sharepoint.com/:f:/g/personal/luis_nunes_aterpa_com_br/IgCVlEOybDu1RrUmmUcPpVgkATRdwz5TarAfYpSYiAP79mY?e=3yxZxw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3" t="s">
        <v>4787</v>
      </c>
    </row>
    <row r="74" spans="1:15" hidden="1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https://aterpa-my.sharepoint.com/:f:/g/personal/luis_nunes_aterpa_com_br/IgCVlEOybDu1RrUmmUcPpVgkATRdwz5TarAfYpSYiAP79mY?e=3yxZxw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4" t="s">
        <v>4787</v>
      </c>
    </row>
    <row r="75" spans="1:15" hidden="1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https://aterpa-my.sharepoint.com/:f:/g/personal/luis_nunes_aterpa_com_br/IgCVlEOybDu1RrUmmUcPpVgkATRdwz5TarAfYpSYiAP79mY?e=3yxZxw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5" t="s">
        <v>4787</v>
      </c>
    </row>
    <row r="76" spans="1:15" hidden="1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https://aterpa-my.sharepoint.com/:f:/g/personal/luis_nunes_aterpa_com_br/IgCVlEOybDu1RrUmmUcPpVgkATRdwz5TarAfYpSYiAP79mY?e=3yxZxw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6" t="s">
        <v>4787</v>
      </c>
    </row>
    <row r="77" spans="1:15" hidden="1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https://aterpa-my.sharepoint.com/:f:/g/personal/luis_nunes_aterpa_com_br/IgCVlEOybDu1RrUmmUcPpVgkATRdwz5TarAfYpSYiAP79mY?e=3yxZxw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7" t="s">
        <v>4787</v>
      </c>
    </row>
    <row r="78" spans="1:15" hidden="1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https://aterpa-my.sharepoint.com/:f:/g/personal/luis_nunes_aterpa_com_br/IgCVlEOybDu1RrUmmUcPpVgkATRdwz5TarAfYpSYiAP79mY?e=3yxZxw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8" t="s">
        <v>4787</v>
      </c>
    </row>
    <row r="79" spans="1:15" hidden="1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https://aterpa-my.sharepoint.com/:f:/g/personal/luis_nunes_aterpa_com_br/IgCVlEOybDu1RrUmmUcPpVgkATRdwz5TarAfYpSYiAP79mY?e=3yxZxw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79" t="s">
        <v>4787</v>
      </c>
    </row>
    <row r="80" spans="1:15" hidden="1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https://aterpa-my.sharepoint.com/:f:/g/personal/luis_nunes_aterpa_com_br/IgCVlEOybDu1RrUmmUcPpVgkATRdwz5TarAfYpSYiAP79mY?e=3yxZxw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0" t="s">
        <v>4787</v>
      </c>
    </row>
    <row r="81" spans="1:15" hidden="1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https://aterpa-my.sharepoint.com/:f:/g/personal/luis_nunes_aterpa_com_br/IgCVlEOybDu1RrUmmUcPpVgkATRdwz5TarAfYpSYiAP79mY?e=3yxZxw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1" t="s">
        <v>4787</v>
      </c>
    </row>
    <row r="82" spans="1:15" hidden="1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https://aterpa-my.sharepoint.com/:f:/g/personal/luis_nunes_aterpa_com_br/IgCVlEOybDu1RrUmmUcPpVgkATRdwz5TarAfYpSYiAP79mY?e=3yxZxw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2" t="s">
        <v>4787</v>
      </c>
    </row>
    <row r="83" spans="1:15" hidden="1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https://aterpa-my.sharepoint.com/:f:/g/personal/luis_nunes_aterpa_com_br/IgCVlEOybDu1RrUmmUcPpVgkATRdwz5TarAfYpSYiAP79mY?e=3yxZxw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3" t="s">
        <v>4787</v>
      </c>
    </row>
    <row r="84" spans="1:15" hidden="1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https://aterpa-my.sharepoint.com/:f:/g/personal/luis_nunes_aterpa_com_br/IgCVlEOybDu1RrUmmUcPpVgkATRdwz5TarAfYpSYiAP79mY?e=3yxZxw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4" t="s">
        <v>4787</v>
      </c>
    </row>
    <row r="85" spans="1:15" hidden="1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https://aterpa-my.sharepoint.com/:f:/g/personal/luis_nunes_aterpa_com_br/IgCVlEOybDu1RrUmmUcPpVgkATRdwz5TarAfYpSYiAP79mY?e=3yxZxw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5" t="s">
        <v>4787</v>
      </c>
    </row>
    <row r="86" spans="1:15" hidden="1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https://aterpa-my.sharepoint.com/:f:/g/personal/luis_nunes_aterpa_com_br/IgCVlEOybDu1RrUmmUcPpVgkATRdwz5TarAfYpSYiAP79mY?e=3yxZxw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6" t="s">
        <v>4787</v>
      </c>
    </row>
    <row r="87" spans="1:15" hidden="1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https://aterpa-my.sharepoint.com/:f:/g/personal/luis_nunes_aterpa_com_br/IgCVlEOybDu1RrUmmUcPpVgkATRdwz5TarAfYpSYiAP79mY?e=3yxZxw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7" t="s">
        <v>4787</v>
      </c>
    </row>
    <row r="88" spans="1:15" hidden="1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https://aterpa-my.sharepoint.com/:f:/g/personal/luis_nunes_aterpa_com_br/IgCVlEOybDu1RrUmmUcPpVgkATRdwz5TarAfYpSYiAP79mY?e=3yxZxw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8" t="s">
        <v>4787</v>
      </c>
    </row>
    <row r="89" spans="1:15" hidden="1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https://aterpa-my.sharepoint.com/:f:/g/personal/luis_nunes_aterpa_com_br/IgCVlEOybDu1RrUmmUcPpVgkATRdwz5TarAfYpSYiAP79mY?e=3yxZxw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89" t="s">
        <v>4787</v>
      </c>
    </row>
    <row r="90" spans="1:15" hidden="1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https://aterpa-my.sharepoint.com/:f:/g/personal/luis_nunes_aterpa_com_br/IgCVlEOybDu1RrUmmUcPpVgkATRdwz5TarAfYpSYiAP79mY?e=3yxZxw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01\MSV-163MS-452-454\https://aterpa-my.sharepoint.com/:f:/g/personal/luis_nunes_aterpa_com_br/IgCVlEOybDu1RrUmmUcPpVgkATRdwz5TarAfYpSYiAP79mY?e=3yxZxw\OBSOLETO</v>
      </c>
      <c r="O90" t="s">
        <v>4787</v>
      </c>
    </row>
    <row r="91" spans="1:15" hidden="1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https://aterpa-my.sharepoint.com/:f:/g/personal/luis_nunes_aterpa_com_br/IgCVlEOybDu1RrUmmUcPpVgkATRdwz5TarAfYpSYiAP79mY?e=3yxZxw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91" t="s">
        <v>4787</v>
      </c>
    </row>
    <row r="92" spans="1:15" hidden="1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https://aterpa-my.sharepoint.com/:f:/g/personal/luis_nunes_aterpa_com_br/IgCVlEOybDu1RrUmmUcPpVgkATRdwz5TarAfYpSYiAP79mY?e=3yxZxw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92" t="s">
        <v>4787</v>
      </c>
    </row>
    <row r="93" spans="1:15" hidden="1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https://aterpa-my.sharepoint.com/:f:/g/personal/luis_nunes_aterpa_com_br/IgCVlEOybDu1RrUmmUcPpVgkATRdwz5TarAfYpSYiAP79mY?e=3yxZxw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93" t="s">
        <v>4787</v>
      </c>
    </row>
    <row r="94" spans="1:15" hidden="1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https://aterpa-my.sharepoint.com/:f:/g/personal/luis_nunes_aterpa_com_br/IgCVlEOybDu1RrUmmUcPpVgkATRdwz5TarAfYpSYiAP79mY?e=3yxZxw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4" t="s">
        <v>4787</v>
      </c>
    </row>
    <row r="95" spans="1:15" hidden="1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https://aterpa-my.sharepoint.com/:f:/g/personal/luis_nunes_aterpa_com_br/IgCVlEOybDu1RrUmmUcPpVgkATRdwz5TarAfYpSYiAP79mY?e=3yxZxw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5" t="s">
        <v>4787</v>
      </c>
    </row>
    <row r="96" spans="1:15" hidden="1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https://aterpa-my.sharepoint.com/:f:/g/personal/luis_nunes_aterpa_com_br/IgCVlEOybDu1RrUmmUcPpVgkATRdwz5TarAfYpSYiAP79mY?e=3yxZxw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6" t="s">
        <v>4787</v>
      </c>
    </row>
    <row r="97" spans="1:15" hidden="1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https://aterpa-my.sharepoint.com/:f:/g/personal/luis_nunes_aterpa_com_br/IgCVlEOybDu1RrUmmUcPpVgkATRdwz5TarAfYpSYiAP79mY?e=3yxZxw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7" t="s">
        <v>4787</v>
      </c>
    </row>
    <row r="98" spans="1:15" hidden="1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https://aterpa-my.sharepoint.com/:f:/g/personal/luis_nunes_aterpa_com_br/IgCVlEOybDu1RrUmmUcPpVgkATRdwz5TarAfYpSYiAP79mY?e=3yxZxw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8" t="s">
        <v>4787</v>
      </c>
    </row>
    <row r="99" spans="1:15" hidden="1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https://aterpa-my.sharepoint.com/:f:/g/personal/luis_nunes_aterpa_com_br/IgCVlEOybDu1RrUmmUcPpVgkATRdwz5TarAfYpSYiAP79mY?e=3yxZxw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99" t="s">
        <v>4787</v>
      </c>
    </row>
    <row r="100" spans="1:15" hidden="1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https://aterpa-my.sharepoint.com/:f:/g/personal/luis_nunes_aterpa_com_br/IgCVlEOybDu1RrUmmUcPpVgkATRdwz5TarAfYpSYiAP79mY?e=3yxZxw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0" t="s">
        <v>4787</v>
      </c>
    </row>
    <row r="101" spans="1:15" hidden="1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https://aterpa-my.sharepoint.com/:f:/g/personal/luis_nunes_aterpa_com_br/IgCVlEOybDu1RrUmmUcPpVgkATRdwz5TarAfYpSYiAP79mY?e=3yxZxw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1" t="s">
        <v>4787</v>
      </c>
    </row>
    <row r="102" spans="1:15" hidden="1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https://aterpa-my.sharepoint.com/:f:/g/personal/luis_nunes_aterpa_com_br/IgCVlEOybDu1RrUmmUcPpVgkATRdwz5TarAfYpSYiAP79mY?e=3yxZxw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2" t="s">
        <v>4787</v>
      </c>
    </row>
    <row r="103" spans="1:15" hidden="1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https://aterpa-my.sharepoint.com/:f:/g/personal/luis_nunes_aterpa_com_br/IgCVlEOybDu1RrUmmUcPpVgkATRdwz5TarAfYpSYiAP79mY?e=3yxZxw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3" t="s">
        <v>4787</v>
      </c>
    </row>
    <row r="104" spans="1:15" hidden="1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https://aterpa-my.sharepoint.com/:f:/g/personal/luis_nunes_aterpa_com_br/IgCVlEOybDu1RrUmmUcPpVgkATRdwz5TarAfYpSYiAP79mY?e=3yxZxw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4" t="s">
        <v>4787</v>
      </c>
    </row>
    <row r="105" spans="1:15" hidden="1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https://aterpa-my.sharepoint.com/:f:/g/personal/luis_nunes_aterpa_com_br/IgCVlEOybDu1RrUmmUcPpVgkATRdwz5TarAfYpSYiAP79mY?e=3yxZxw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5" t="s">
        <v>4787</v>
      </c>
    </row>
    <row r="106" spans="1:15" hidden="1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https://aterpa-my.sharepoint.com/:f:/g/personal/luis_nunes_aterpa_com_br/IgCVlEOybDu1RrUmmUcPpVgkATRdwz5TarAfYpSYiAP79mY?e=3yxZxw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6" t="s">
        <v>4787</v>
      </c>
    </row>
    <row r="107" spans="1:15" hidden="1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https://aterpa-my.sharepoint.com/:f:/g/personal/luis_nunes_aterpa_com_br/IgCVlEOybDu1RrUmmUcPpVgkATRdwz5TarAfYpSYiAP79mY?e=3yxZxw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7" t="s">
        <v>4787</v>
      </c>
    </row>
    <row r="108" spans="1:15" hidden="1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https://aterpa-my.sharepoint.com/:f:/g/personal/luis_nunes_aterpa_com_br/IgCVlEOybDu1RrUmmUcPpVgkATRdwz5TarAfYpSYiAP79mY?e=3yxZxw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8" t="s">
        <v>4787</v>
      </c>
    </row>
    <row r="109" spans="1:15" hidden="1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https://aterpa-my.sharepoint.com/:f:/g/personal/luis_nunes_aterpa_com_br/IgCVlEOybDu1RrUmmUcPpVgkATRdwz5TarAfYpSYiAP79mY?e=3yxZxw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09" t="s">
        <v>4787</v>
      </c>
    </row>
    <row r="110" spans="1:15" hidden="1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https://aterpa-my.sharepoint.com/:f:/g/personal/luis_nunes_aterpa_com_br/IgCVlEOybDu1RrUmmUcPpVgkATRdwz5TarAfYpSYiAP79mY?e=3yxZxw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0" t="s">
        <v>4787</v>
      </c>
    </row>
    <row r="111" spans="1:15" hidden="1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https://aterpa-my.sharepoint.com/:f:/g/personal/luis_nunes_aterpa_com_br/IgCVlEOybDu1RrUmmUcPpVgkATRdwz5TarAfYpSYiAP79mY?e=3yxZxw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1" t="s">
        <v>4787</v>
      </c>
    </row>
    <row r="112" spans="1:15" hidden="1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https://aterpa-my.sharepoint.com/:f:/g/personal/luis_nunes_aterpa_com_br/IgCVlEOybDu1RrUmmUcPpVgkATRdwz5TarAfYpSYiAP79mY?e=3yxZxw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2" t="s">
        <v>4787</v>
      </c>
    </row>
    <row r="113" spans="1:15" hidden="1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https://aterpa-my.sharepoint.com/:f:/g/personal/luis_nunes_aterpa_com_br/IgCVlEOybDu1RrUmmUcPpVgkATRdwz5TarAfYpSYiAP79mY?e=3yxZxw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3" t="s">
        <v>4787</v>
      </c>
    </row>
    <row r="114" spans="1:15" hidden="1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https://aterpa-my.sharepoint.com/:f:/g/personal/luis_nunes_aterpa_com_br/IgCVlEOybDu1RrUmmUcPpVgkATRdwz5TarAfYpSYiAP79mY?e=3yxZxw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4" t="s">
        <v>4787</v>
      </c>
    </row>
    <row r="115" spans="1:15" hidden="1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https://aterpa-my.sharepoint.com/:f:/g/personal/luis_nunes_aterpa_com_br/IgCVlEOybDu1RrUmmUcPpVgkATRdwz5TarAfYpSYiAP79mY?e=3yxZxw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5" t="s">
        <v>4787</v>
      </c>
    </row>
    <row r="116" spans="1:15" hidden="1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https://aterpa-my.sharepoint.com/:f:/g/personal/luis_nunes_aterpa_com_br/IgCVlEOybDu1RrUmmUcPpVgkATRdwz5TarAfYpSYiAP79mY?e=3yxZxw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6" t="s">
        <v>4787</v>
      </c>
    </row>
    <row r="117" spans="1:15" hidden="1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https://aterpa-my.sharepoint.com/:f:/g/personal/luis_nunes_aterpa_com_br/IgCVlEOybDu1RrUmmUcPpVgkATRdwz5TarAfYpSYiAP79mY?e=3yxZxw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7" t="s">
        <v>4787</v>
      </c>
    </row>
    <row r="118" spans="1:15" hidden="1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https://aterpa-my.sharepoint.com/:f:/g/personal/luis_nunes_aterpa_com_br/IgCVlEOybDu1RrUmmUcPpVgkATRdwz5TarAfYpSYiAP79mY?e=3yxZxw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8" t="s">
        <v>4787</v>
      </c>
    </row>
    <row r="119" spans="1:15" hidden="1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https://aterpa-my.sharepoint.com/:f:/g/personal/luis_nunes_aterpa_com_br/IgCVlEOybDu1RrUmmUcPpVgkATRdwz5TarAfYpSYiAP79mY?e=3yxZxw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19" t="s">
        <v>4787</v>
      </c>
    </row>
    <row r="120" spans="1:15" hidden="1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https://aterpa-my.sharepoint.com/:f:/g/personal/luis_nunes_aterpa_com_br/IgCVlEOybDu1RrUmmUcPpVgkATRdwz5TarAfYpSYiAP79mY?e=3yxZxw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0" t="s">
        <v>4787</v>
      </c>
    </row>
    <row r="121" spans="1:15" hidden="1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https://aterpa-my.sharepoint.com/:f:/g/personal/luis_nunes_aterpa_com_br/IgCVlEOybDu1RrUmmUcPpVgkATRdwz5TarAfYpSYiAP79mY?e=3yxZxw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1" t="s">
        <v>4787</v>
      </c>
    </row>
    <row r="122" spans="1:15" hidden="1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https://aterpa-my.sharepoint.com/:f:/g/personal/luis_nunes_aterpa_com_br/IgCVlEOybDu1RrUmmUcPpVgkATRdwz5TarAfYpSYiAP79mY?e=3yxZxw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2" t="s">
        <v>4787</v>
      </c>
    </row>
    <row r="123" spans="1:15" hidden="1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https://aterpa-my.sharepoint.com/:f:/g/personal/luis_nunes_aterpa_com_br/IgCVlEOybDu1RrUmmUcPpVgkATRdwz5TarAfYpSYiAP79mY?e=3yxZxw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3" t="s">
        <v>4787</v>
      </c>
    </row>
    <row r="124" spans="1:15" hidden="1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https://aterpa-my.sharepoint.com/:f:/g/personal/luis_nunes_aterpa_com_br/IgCVlEOybDu1RrUmmUcPpVgkATRdwz5TarAfYpSYiAP79mY?e=3yxZxw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4" t="s">
        <v>4787</v>
      </c>
    </row>
    <row r="125" spans="1:15" hidden="1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https://aterpa-my.sharepoint.com/:f:/g/personal/luis_nunes_aterpa_com_br/IgCVlEOybDu1RrUmmUcPpVgkATRdwz5TarAfYpSYiAP79mY?e=3yxZxw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5" t="s">
        <v>4787</v>
      </c>
    </row>
    <row r="126" spans="1:15" hidden="1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https://aterpa-my.sharepoint.com/:f:/g/personal/luis_nunes_aterpa_com_br/IgCVlEOybDu1RrUmmUcPpVgkATRdwz5TarAfYpSYiAP79mY?e=3yxZxw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6" t="s">
        <v>4787</v>
      </c>
    </row>
    <row r="127" spans="1:15" hidden="1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https://aterpa-my.sharepoint.com/:f:/g/personal/luis_nunes_aterpa_com_br/IgCVlEOybDu1RrUmmUcPpVgkATRdwz5TarAfYpSYiAP79mY?e=3yxZxw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7" t="s">
        <v>4787</v>
      </c>
    </row>
    <row r="128" spans="1:15" hidden="1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https://aterpa-my.sharepoint.com/:f:/g/personal/luis_nunes_aterpa_com_br/IgCVlEOybDu1RrUmmUcPpVgkATRdwz5TarAfYpSYiAP79mY?e=3yxZxw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8" t="s">
        <v>4787</v>
      </c>
    </row>
    <row r="129" spans="1:15" hidden="1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https://aterpa-my.sharepoint.com/:f:/g/personal/luis_nunes_aterpa_com_br/IgCVlEOybDu1RrUmmUcPpVgkATRdwz5TarAfYpSYiAP79mY?e=3yxZxw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29" t="s">
        <v>4787</v>
      </c>
    </row>
    <row r="130" spans="1:15" hidden="1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https://aterpa-my.sharepoint.com/:f:/g/personal/luis_nunes_aterpa_com_br/IgCVlEOybDu1RrUmmUcPpVgkATRdwz5TarAfYpSYiAP79mY?e=3yxZxw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0" t="s">
        <v>4787</v>
      </c>
    </row>
    <row r="131" spans="1:15" hidden="1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https://aterpa-my.sharepoint.com/:f:/g/personal/luis_nunes_aterpa_com_br/IgCVlEOybDu1RrUmmUcPpVgkATRdwz5TarAfYpSYiAP79mY?e=3yxZxw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1" t="s">
        <v>4787</v>
      </c>
    </row>
    <row r="132" spans="1:15" hidden="1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https://aterpa-my.sharepoint.com/:f:/g/personal/luis_nunes_aterpa_com_br/IgCVlEOybDu1RrUmmUcPpVgkATRdwz5TarAfYpSYiAP79mY?e=3yxZxw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2" t="s">
        <v>4787</v>
      </c>
    </row>
    <row r="133" spans="1:15" hidden="1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https://aterpa-my.sharepoint.com/:f:/g/personal/luis_nunes_aterpa_com_br/IgCVlEOybDu1RrUmmUcPpVgkATRdwz5TarAfYpSYiAP79mY?e=3yxZxw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3" t="s">
        <v>4787</v>
      </c>
    </row>
    <row r="134" spans="1:15" hidden="1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https://aterpa-my.sharepoint.com/:f:/g/personal/luis_nunes_aterpa_com_br/IgCVlEOybDu1RrUmmUcPpVgkATRdwz5TarAfYpSYiAP79mY?e=3yxZxw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4" t="s">
        <v>4787</v>
      </c>
    </row>
    <row r="135" spans="1:15" hidden="1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https://aterpa-my.sharepoint.com/:f:/g/personal/luis_nunes_aterpa_com_br/IgCVlEOybDu1RrUmmUcPpVgkATRdwz5TarAfYpSYiAP79mY?e=3yxZxw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5" t="s">
        <v>4787</v>
      </c>
    </row>
    <row r="136" spans="1:15" hidden="1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https://aterpa-my.sharepoint.com/:f:/g/personal/luis_nunes_aterpa_com_br/IgCVlEOybDu1RrUmmUcPpVgkATRdwz5TarAfYpSYiAP79mY?e=3yxZxw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6" t="s">
        <v>4787</v>
      </c>
    </row>
    <row r="137" spans="1:15" hidden="1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https://aterpa-my.sharepoint.com/:f:/g/personal/luis_nunes_aterpa_com_br/IgCVlEOybDu1RrUmmUcPpVgkATRdwz5TarAfYpSYiAP79mY?e=3yxZxw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7" t="s">
        <v>4787</v>
      </c>
    </row>
    <row r="138" spans="1:15" hidden="1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https://aterpa-my.sharepoint.com/:f:/g/personal/luis_nunes_aterpa_com_br/IgCVlEOybDu1RrUmmUcPpVgkATRdwz5TarAfYpSYiAP79mY?e=3yxZxw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8" t="s">
        <v>4787</v>
      </c>
    </row>
    <row r="139" spans="1:15" hidden="1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https://aterpa-my.sharepoint.com/:f:/g/personal/luis_nunes_aterpa_com_br/IgCVlEOybDu1RrUmmUcPpVgkATRdwz5TarAfYpSYiAP79mY?e=3yxZxw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39" t="s">
        <v>4787</v>
      </c>
    </row>
    <row r="140" spans="1:15" hidden="1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https://aterpa-my.sharepoint.com/:f:/g/personal/luis_nunes_aterpa_com_br/IgCVlEOybDu1RrUmmUcPpVgkATRdwz5TarAfYpSYiAP79mY?e=3yxZxw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0" t="s">
        <v>4787</v>
      </c>
    </row>
    <row r="141" spans="1:15" hidden="1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https://aterpa-my.sharepoint.com/:f:/g/personal/luis_nunes_aterpa_com_br/IgCVlEOybDu1RrUmmUcPpVgkATRdwz5TarAfYpSYiAP79mY?e=3yxZxw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1" t="s">
        <v>4787</v>
      </c>
    </row>
    <row r="142" spans="1:15" hidden="1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https://aterpa-my.sharepoint.com/:f:/g/personal/luis_nunes_aterpa_com_br/IgCVlEOybDu1RrUmmUcPpVgkATRdwz5TarAfYpSYiAP79mY?e=3yxZxw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2" t="s">
        <v>4787</v>
      </c>
    </row>
    <row r="143" spans="1:15" hidden="1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https://aterpa-my.sharepoint.com/:f:/g/personal/luis_nunes_aterpa_com_br/IgCVlEOybDu1RrUmmUcPpVgkATRdwz5TarAfYpSYiAP79mY?e=3yxZxw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3" t="s">
        <v>4787</v>
      </c>
    </row>
    <row r="144" spans="1:15" hidden="1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https://aterpa-my.sharepoint.com/:f:/g/personal/luis_nunes_aterpa_com_br/IgCVlEOybDu1RrUmmUcPpVgkATRdwz5TarAfYpSYiAP79mY?e=3yxZxw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4" t="s">
        <v>4787</v>
      </c>
    </row>
    <row r="145" spans="1:15" hidden="1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https://aterpa-my.sharepoint.com/:f:/g/personal/luis_nunes_aterpa_com_br/IgCVlEOybDu1RrUmmUcPpVgkATRdwz5TarAfYpSYiAP79mY?e=3yxZxw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5" t="s">
        <v>4787</v>
      </c>
    </row>
    <row r="146" spans="1:15" hidden="1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https://aterpa-my.sharepoint.com/:f:/g/personal/luis_nunes_aterpa_com_br/IgCVlEOybDu1RrUmmUcPpVgkATRdwz5TarAfYpSYiAP79mY?e=3yxZxw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6" t="s">
        <v>4787</v>
      </c>
    </row>
    <row r="147" spans="1:15" hidden="1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https://aterpa-my.sharepoint.com/:f:/g/personal/luis_nunes_aterpa_com_br/IgCVlEOybDu1RrUmmUcPpVgkATRdwz5TarAfYpSYiAP79mY?e=3yxZxw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7" t="s">
        <v>4787</v>
      </c>
    </row>
    <row r="148" spans="1:15" hidden="1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https://aterpa-my.sharepoint.com/:f:/g/personal/luis_nunes_aterpa_com_br/IgCVlEOybDu1RrUmmUcPpVgkATRdwz5TarAfYpSYiAP79mY?e=3yxZxw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8" t="s">
        <v>4787</v>
      </c>
    </row>
    <row r="149" spans="1:15" hidden="1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https://aterpa-my.sharepoint.com/:f:/g/personal/luis_nunes_aterpa_com_br/IgCVlEOybDu1RrUmmUcPpVgkATRdwz5TarAfYpSYiAP79mY?e=3yxZxw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49" t="s">
        <v>4787</v>
      </c>
    </row>
    <row r="150" spans="1:15" hidden="1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https://aterpa-my.sharepoint.com/:f:/g/personal/luis_nunes_aterpa_com_br/IgCVlEOybDu1RrUmmUcPpVgkATRdwz5TarAfYpSYiAP79mY?e=3yxZxw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0" t="s">
        <v>4787</v>
      </c>
    </row>
    <row r="151" spans="1:15" hidden="1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https://aterpa-my.sharepoint.com/:f:/g/personal/luis_nunes_aterpa_com_br/IgCVlEOybDu1RrUmmUcPpVgkATRdwz5TarAfYpSYiAP79mY?e=3yxZxw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1" t="s">
        <v>4787</v>
      </c>
    </row>
    <row r="152" spans="1:15" hidden="1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https://aterpa-my.sharepoint.com/:f:/g/personal/luis_nunes_aterpa_com_br/IgCVlEOybDu1RrUmmUcPpVgkATRdwz5TarAfYpSYiAP79mY?e=3yxZxw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2" t="s">
        <v>4787</v>
      </c>
    </row>
    <row r="153" spans="1:15" hidden="1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https://aterpa-my.sharepoint.com/:f:/g/personal/luis_nunes_aterpa_com_br/IgCVlEOybDu1RrUmmUcPpVgkATRdwz5TarAfYpSYiAP79mY?e=3yxZxw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3" t="s">
        <v>4787</v>
      </c>
    </row>
    <row r="154" spans="1:15" hidden="1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https://aterpa-my.sharepoint.com/:f:/g/personal/luis_nunes_aterpa_com_br/IgCVlEOybDu1RrUmmUcPpVgkATRdwz5TarAfYpSYiAP79mY?e=3yxZxw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4" t="s">
        <v>4787</v>
      </c>
    </row>
    <row r="155" spans="1:15" hidden="1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https://aterpa-my.sharepoint.com/:f:/g/personal/luis_nunes_aterpa_com_br/IgCVlEOybDu1RrUmmUcPpVgkATRdwz5TarAfYpSYiAP79mY?e=3yxZxw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5" t="s">
        <v>4787</v>
      </c>
    </row>
    <row r="156" spans="1:15" hidden="1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https://aterpa-my.sharepoint.com/:f:/g/personal/luis_nunes_aterpa_com_br/IgCVlEOybDu1RrUmmUcPpVgkATRdwz5TarAfYpSYiAP79mY?e=3yxZxw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6" t="s">
        <v>4787</v>
      </c>
    </row>
    <row r="157" spans="1:15" hidden="1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https://aterpa-my.sharepoint.com/:f:/g/personal/luis_nunes_aterpa_com_br/IgCVlEOybDu1RrUmmUcPpVgkATRdwz5TarAfYpSYiAP79mY?e=3yxZxw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7" t="s">
        <v>4787</v>
      </c>
    </row>
    <row r="158" spans="1:15" hidden="1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https://aterpa-my.sharepoint.com/:f:/g/personal/luis_nunes_aterpa_com_br/IgCVlEOybDu1RrUmmUcPpVgkATRdwz5TarAfYpSYiAP79mY?e=3yxZxw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8" t="s">
        <v>4787</v>
      </c>
    </row>
    <row r="159" spans="1:15" hidden="1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https://aterpa-my.sharepoint.com/:f:/g/personal/luis_nunes_aterpa_com_br/IgCVlEOybDu1RrUmmUcPpVgkATRdwz5TarAfYpSYiAP79mY?e=3yxZxw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59" t="s">
        <v>4787</v>
      </c>
    </row>
    <row r="160" spans="1:15" hidden="1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https://aterpa-my.sharepoint.com/:f:/g/personal/luis_nunes_aterpa_com_br/IgCVlEOybDu1RrUmmUcPpVgkATRdwz5TarAfYpSYiAP79mY?e=3yxZxw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0" t="s">
        <v>4787</v>
      </c>
    </row>
    <row r="161" spans="1:15" hidden="1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https://aterpa-my.sharepoint.com/:f:/g/personal/luis_nunes_aterpa_com_br/IgCVlEOybDu1RrUmmUcPpVgkATRdwz5TarAfYpSYiAP79mY?e=3yxZxw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1" t="s">
        <v>4787</v>
      </c>
    </row>
    <row r="162" spans="1:15" hidden="1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https://aterpa-my.sharepoint.com/:f:/g/personal/luis_nunes_aterpa_com_br/IgCVlEOybDu1RrUmmUcPpVgkATRdwz5TarAfYpSYiAP79mY?e=3yxZxw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2" t="s">
        <v>4787</v>
      </c>
    </row>
    <row r="163" spans="1:15" hidden="1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https://aterpa-my.sharepoint.com/:f:/g/personal/luis_nunes_aterpa_com_br/IgCVlEOybDu1RrUmmUcPpVgkATRdwz5TarAfYpSYiAP79mY?e=3yxZxw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3" t="s">
        <v>4787</v>
      </c>
    </row>
    <row r="164" spans="1:15" hidden="1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https://aterpa-my.sharepoint.com/:f:/g/personal/luis_nunes_aterpa_com_br/IgCVlEOybDu1RrUmmUcPpVgkATRdwz5TarAfYpSYiAP79mY?e=3yxZxw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4" t="s">
        <v>4787</v>
      </c>
    </row>
    <row r="165" spans="1:15" hidden="1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https://aterpa-my.sharepoint.com/:f:/g/personal/luis_nunes_aterpa_com_br/IgCVlEOybDu1RrUmmUcPpVgkATRdwz5TarAfYpSYiAP79mY?e=3yxZxw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5" t="s">
        <v>4787</v>
      </c>
    </row>
    <row r="166" spans="1:15" hidden="1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https://aterpa-my.sharepoint.com/:f:/g/personal/luis_nunes_aterpa_com_br/IgCVlEOybDu1RrUmmUcPpVgkATRdwz5TarAfYpSYiAP79mY?e=3yxZxw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6" t="s">
        <v>4787</v>
      </c>
    </row>
    <row r="167" spans="1:15" hidden="1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https://aterpa-my.sharepoint.com/:f:/g/personal/luis_nunes_aterpa_com_br/IgCVlEOybDu1RrUmmUcPpVgkATRdwz5TarAfYpSYiAP79mY?e=3yxZxw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7" t="s">
        <v>4787</v>
      </c>
    </row>
    <row r="168" spans="1:15" hidden="1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https://aterpa-my.sharepoint.com/:f:/g/personal/luis_nunes_aterpa_com_br/IgCVlEOybDu1RrUmmUcPpVgkATRdwz5TarAfYpSYiAP79mY?e=3yxZxw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8" t="s">
        <v>4787</v>
      </c>
    </row>
    <row r="169" spans="1:15" hidden="1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https://aterpa-my.sharepoint.com/:f:/g/personal/luis_nunes_aterpa_com_br/IgCVlEOybDu1RrUmmUcPpVgkATRdwz5TarAfYpSYiAP79mY?e=3yxZxw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69" t="s">
        <v>4787</v>
      </c>
    </row>
    <row r="170" spans="1:15" hidden="1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https://aterpa-my.sharepoint.com/:f:/g/personal/luis_nunes_aterpa_com_br/IgCVlEOybDu1RrUmmUcPpVgkATRdwz5TarAfYpSYiAP79mY?e=3yxZxw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0" t="s">
        <v>4787</v>
      </c>
    </row>
    <row r="171" spans="1:15" hidden="1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https://aterpa-my.sharepoint.com/:f:/g/personal/luis_nunes_aterpa_com_br/IgCVlEOybDu1RrUmmUcPpVgkATRdwz5TarAfYpSYiAP79mY?e=3yxZxw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1" t="s">
        <v>4787</v>
      </c>
    </row>
    <row r="172" spans="1:15" hidden="1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https://aterpa-my.sharepoint.com/:f:/g/personal/luis_nunes_aterpa_com_br/IgCVlEOybDu1RrUmmUcPpVgkATRdwz5TarAfYpSYiAP79mY?e=3yxZxw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2" t="s">
        <v>4787</v>
      </c>
    </row>
    <row r="173" spans="1:15" hidden="1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https://aterpa-my.sharepoint.com/:f:/g/personal/luis_nunes_aterpa_com_br/IgCVlEOybDu1RrUmmUcPpVgkATRdwz5TarAfYpSYiAP79mY?e=3yxZxw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3" t="s">
        <v>4787</v>
      </c>
    </row>
    <row r="174" spans="1:15" hidden="1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https://aterpa-my.sharepoint.com/:f:/g/personal/luis_nunes_aterpa_com_br/IgCVlEOybDu1RrUmmUcPpVgkATRdwz5TarAfYpSYiAP79mY?e=3yxZxw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4" t="s">
        <v>4787</v>
      </c>
    </row>
    <row r="175" spans="1:15" hidden="1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https://aterpa-my.sharepoint.com/:f:/g/personal/luis_nunes_aterpa_com_br/IgCVlEOybDu1RrUmmUcPpVgkATRdwz5TarAfYpSYiAP79mY?e=3yxZxw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5" t="s">
        <v>4787</v>
      </c>
    </row>
    <row r="176" spans="1:15" hidden="1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https://aterpa-my.sharepoint.com/:f:/g/personal/luis_nunes_aterpa_com_br/IgCVlEOybDu1RrUmmUcPpVgkATRdwz5TarAfYpSYiAP79mY?e=3yxZxw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6" t="s">
        <v>4787</v>
      </c>
    </row>
    <row r="177" spans="1:15" hidden="1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https://aterpa-my.sharepoint.com/:f:/g/personal/luis_nunes_aterpa_com_br/IgCVlEOybDu1RrUmmUcPpVgkATRdwz5TarAfYpSYiAP79mY?e=3yxZxw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7" t="s">
        <v>4787</v>
      </c>
    </row>
    <row r="178" spans="1:15" hidden="1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https://aterpa-my.sharepoint.com/:f:/g/personal/luis_nunes_aterpa_com_br/IgCVlEOybDu1RrUmmUcPpVgkATRdwz5TarAfYpSYiAP79mY?e=3yxZxw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8" t="s">
        <v>4787</v>
      </c>
    </row>
    <row r="179" spans="1:15" hidden="1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https://aterpa-my.sharepoint.com/:f:/g/personal/luis_nunes_aterpa_com_br/IgCVlEOybDu1RrUmmUcPpVgkATRdwz5TarAfYpSYiAP79mY?e=3yxZxw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79" t="s">
        <v>4787</v>
      </c>
    </row>
    <row r="180" spans="1:15" hidden="1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https://aterpa-my.sharepoint.com/:f:/g/personal/luis_nunes_aterpa_com_br/IgCVlEOybDu1RrUmmUcPpVgkATRdwz5TarAfYpSYiAP79mY?e=3yxZxw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0" t="s">
        <v>4787</v>
      </c>
    </row>
    <row r="181" spans="1:15" hidden="1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https://aterpa-my.sharepoint.com/:f:/g/personal/luis_nunes_aterpa_com_br/IgCVlEOybDu1RrUmmUcPpVgkATRdwz5TarAfYpSYiAP79mY?e=3yxZxw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1" t="s">
        <v>4787</v>
      </c>
    </row>
    <row r="182" spans="1:15" hidden="1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https://aterpa-my.sharepoint.com/:f:/g/personal/luis_nunes_aterpa_com_br/IgCVlEOybDu1RrUmmUcPpVgkATRdwz5TarAfYpSYiAP79mY?e=3yxZxw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2" t="s">
        <v>4787</v>
      </c>
    </row>
    <row r="183" spans="1:15" hidden="1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https://aterpa-my.sharepoint.com/:f:/g/personal/luis_nunes_aterpa_com_br/IgCVlEOybDu1RrUmmUcPpVgkATRdwz5TarAfYpSYiAP79mY?e=3yxZxw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3" t="s">
        <v>4787</v>
      </c>
    </row>
    <row r="184" spans="1:15" hidden="1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https://aterpa-my.sharepoint.com/:f:/g/personal/luis_nunes_aterpa_com_br/IgCVlEOybDu1RrUmmUcPpVgkATRdwz5TarAfYpSYiAP79mY?e=3yxZxw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4" t="s">
        <v>4787</v>
      </c>
    </row>
    <row r="185" spans="1:15" hidden="1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https://aterpa-my.sharepoint.com/:f:/g/personal/luis_nunes_aterpa_com_br/IgCVlEOybDu1RrUmmUcPpVgkATRdwz5TarAfYpSYiAP79mY?e=3yxZxw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5" t="s">
        <v>4787</v>
      </c>
    </row>
    <row r="186" spans="1:15" hidden="1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https://aterpa-my.sharepoint.com/:f:/g/personal/luis_nunes_aterpa_com_br/IgCVlEOybDu1RrUmmUcPpVgkATRdwz5TarAfYpSYiAP79mY?e=3yxZxw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6" t="s">
        <v>4787</v>
      </c>
    </row>
    <row r="187" spans="1:15" hidden="1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https://aterpa-my.sharepoint.com/:f:/g/personal/luis_nunes_aterpa_com_br/IgCVlEOybDu1RrUmmUcPpVgkATRdwz5TarAfYpSYiAP79mY?e=3yxZxw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7" t="s">
        <v>4787</v>
      </c>
    </row>
    <row r="188" spans="1:15" hidden="1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https://aterpa-my.sharepoint.com/:f:/g/personal/luis_nunes_aterpa_com_br/IgCVlEOybDu1RrUmmUcPpVgkATRdwz5TarAfYpSYiAP79mY?e=3yxZxw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8" t="s">
        <v>4787</v>
      </c>
    </row>
    <row r="189" spans="1:15" hidden="1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https://aterpa-my.sharepoint.com/:f:/g/personal/luis_nunes_aterpa_com_br/IgCVlEOybDu1RrUmmUcPpVgkATRdwz5TarAfYpSYiAP79mY?e=3yxZxw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89" t="s">
        <v>4787</v>
      </c>
    </row>
    <row r="190" spans="1:15" hidden="1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https://aterpa-my.sharepoint.com/:f:/g/personal/luis_nunes_aterpa_com_br/IgCVlEOybDu1RrUmmUcPpVgkATRdwz5TarAfYpSYiAP79mY?e=3yxZxw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0" t="s">
        <v>4787</v>
      </c>
    </row>
    <row r="191" spans="1:15" hidden="1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https://aterpa-my.sharepoint.com/:f:/g/personal/luis_nunes_aterpa_com_br/IgCVlEOybDu1RrUmmUcPpVgkATRdwz5TarAfYpSYiAP79mY?e=3yxZxw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1" t="s">
        <v>4787</v>
      </c>
    </row>
    <row r="192" spans="1:15" hidden="1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https://aterpa-my.sharepoint.com/:f:/g/personal/luis_nunes_aterpa_com_br/IgCVlEOybDu1RrUmmUcPpVgkATRdwz5TarAfYpSYiAP79mY?e=3yxZxw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2" t="s">
        <v>4787</v>
      </c>
    </row>
    <row r="193" spans="1:15" hidden="1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https://aterpa-my.sharepoint.com/:f:/g/personal/luis_nunes_aterpa_com_br/IgCVlEOybDu1RrUmmUcPpVgkATRdwz5TarAfYpSYiAP79mY?e=3yxZxw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3" t="s">
        <v>4787</v>
      </c>
    </row>
    <row r="194" spans="1:15" hidden="1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https://aterpa-my.sharepoint.com/:f:/g/personal/luis_nunes_aterpa_com_br/IgCVlEOybDu1RrUmmUcPpVgkATRdwz5TarAfYpSYiAP79mY?e=3yxZxw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4" t="s">
        <v>4787</v>
      </c>
    </row>
    <row r="195" spans="1:15" hidden="1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https://aterpa-my.sharepoint.com/:f:/g/personal/luis_nunes_aterpa_com_br/IgCVlEOybDu1RrUmmUcPpVgkATRdwz5TarAfYpSYiAP79mY?e=3yxZxw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5" t="s">
        <v>4787</v>
      </c>
    </row>
    <row r="196" spans="1:15" hidden="1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https://aterpa-my.sharepoint.com/:f:/g/personal/luis_nunes_aterpa_com_br/IgCVlEOybDu1RrUmmUcPpVgkATRdwz5TarAfYpSYiAP79mY?e=3yxZxw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6" t="s">
        <v>4787</v>
      </c>
    </row>
    <row r="197" spans="1:15" hidden="1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https://aterpa-my.sharepoint.com/:f:/g/personal/luis_nunes_aterpa_com_br/IgCVlEOybDu1RrUmmUcPpVgkATRdwz5TarAfYpSYiAP79mY?e=3yxZxw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7" t="s">
        <v>4787</v>
      </c>
    </row>
    <row r="198" spans="1:15" hidden="1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https://aterpa-my.sharepoint.com/:f:/g/personal/luis_nunes_aterpa_com_br/IgCVlEOybDu1RrUmmUcPpVgkATRdwz5TarAfYpSYiAP79mY?e=3yxZxw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8" t="s">
        <v>4787</v>
      </c>
    </row>
    <row r="199" spans="1:15" hidden="1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https://aterpa-my.sharepoint.com/:f:/g/personal/luis_nunes_aterpa_com_br/IgCVlEOybDu1RrUmmUcPpVgkATRdwz5TarAfYpSYiAP79mY?e=3yxZxw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199" t="s">
        <v>4787</v>
      </c>
    </row>
    <row r="200" spans="1:15" hidden="1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https://aterpa-my.sharepoint.com/:f:/g/personal/luis_nunes_aterpa_com_br/IgCVlEOybDu1RrUmmUcPpVgkATRdwz5TarAfYpSYiAP79mY?e=3yxZxw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0" t="s">
        <v>4787</v>
      </c>
    </row>
    <row r="201" spans="1:15" hidden="1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https://aterpa-my.sharepoint.com/:f:/g/personal/luis_nunes_aterpa_com_br/IgCVlEOybDu1RrUmmUcPpVgkATRdwz5TarAfYpSYiAP79mY?e=3yxZxw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1" t="s">
        <v>4787</v>
      </c>
    </row>
    <row r="202" spans="1:15" hidden="1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https://aterpa-my.sharepoint.com/:f:/g/personal/luis_nunes_aterpa_com_br/IgCVlEOybDu1RrUmmUcPpVgkATRdwz5TarAfYpSYiAP79mY?e=3yxZxw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2" t="s">
        <v>4787</v>
      </c>
    </row>
    <row r="203" spans="1:15" hidden="1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https://aterpa-my.sharepoint.com/:f:/g/personal/luis_nunes_aterpa_com_br/IgCVlEOybDu1RrUmmUcPpVgkATRdwz5TarAfYpSYiAP79mY?e=3yxZxw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3" t="s">
        <v>4787</v>
      </c>
    </row>
    <row r="204" spans="1:15" hidden="1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https://aterpa-my.sharepoint.com/:f:/g/personal/luis_nunes_aterpa_com_br/IgCVlEOybDu1RrUmmUcPpVgkATRdwz5TarAfYpSYiAP79mY?e=3yxZxw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4" t="s">
        <v>4787</v>
      </c>
    </row>
    <row r="205" spans="1:15" hidden="1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https://aterpa-my.sharepoint.com/:f:/g/personal/luis_nunes_aterpa_com_br/IgCVlEOybDu1RrUmmUcPpVgkATRdwz5TarAfYpSYiAP79mY?e=3yxZxw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5" t="s">
        <v>4787</v>
      </c>
    </row>
    <row r="206" spans="1:15" hidden="1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https://aterpa-my.sharepoint.com/:f:/g/personal/luis_nunes_aterpa_com_br/IgCVlEOybDu1RrUmmUcPpVgkATRdwz5TarAfYpSYiAP79mY?e=3yxZxw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6" t="s">
        <v>4787</v>
      </c>
    </row>
    <row r="207" spans="1:15" hidden="1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https://aterpa-my.sharepoint.com/:f:/g/personal/luis_nunes_aterpa_com_br/IgCVlEOybDu1RrUmmUcPpVgkATRdwz5TarAfYpSYiAP79mY?e=3yxZxw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7" t="s">
        <v>4787</v>
      </c>
    </row>
    <row r="208" spans="1:15" hidden="1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https://aterpa-my.sharepoint.com/:f:/g/personal/luis_nunes_aterpa_com_br/IgCVlEOybDu1RrUmmUcPpVgkATRdwz5TarAfYpSYiAP79mY?e=3yxZxw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8" t="s">
        <v>4787</v>
      </c>
    </row>
    <row r="209" spans="1:15" hidden="1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https://aterpa-my.sharepoint.com/:f:/g/personal/luis_nunes_aterpa_com_br/IgCVlEOybDu1RrUmmUcPpVgkATRdwz5TarAfYpSYiAP79mY?e=3yxZxw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09" t="s">
        <v>4787</v>
      </c>
    </row>
    <row r="210" spans="1:15" hidden="1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https://aterpa-my.sharepoint.com/:f:/g/personal/luis_nunes_aterpa_com_br/IgCVlEOybDu1RrUmmUcPpVgkATRdwz5TarAfYpSYiAP79mY?e=3yxZxw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0" t="s">
        <v>4787</v>
      </c>
    </row>
    <row r="211" spans="1:15" hidden="1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https://aterpa-my.sharepoint.com/:f:/g/personal/luis_nunes_aterpa_com_br/IgCVlEOybDu1RrUmmUcPpVgkATRdwz5TarAfYpSYiAP79mY?e=3yxZxw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https://aterpa-my.sharepoint.com/:f:/g/personal/luis_nunes_aterpa_com_br/IgCVlEOybDu1RrUmmUcPpVgkATRdwz5TarAfYpSYiAP79mY?e=3yxZxw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https://aterpa-my.sharepoint.com/:f:/g/personal/luis_nunes_aterpa_com_br/IgCVlEOybDu1RrUmmUcPpVgkATRdwz5TarAfYpSYiAP79mY?e=3yxZxw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3" t="s">
        <v>4787</v>
      </c>
    </row>
    <row r="214" spans="1:15" hidden="1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https://aterpa-my.sharepoint.com/:f:/g/personal/luis_nunes_aterpa_com_br/IgCVlEOybDu1RrUmmUcPpVgkATRdwz5TarAfYpSYiAP79mY?e=3yxZxw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4" t="s">
        <v>4787</v>
      </c>
    </row>
    <row r="215" spans="1:15" hidden="1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https://aterpa-my.sharepoint.com/:f:/g/personal/luis_nunes_aterpa_com_br/IgCVlEOybDu1RrUmmUcPpVgkATRdwz5TarAfYpSYiAP79mY?e=3yxZxw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5" t="s">
        <v>4787</v>
      </c>
    </row>
    <row r="216" spans="1:15" hidden="1" x14ac:dyDescent="0.3">
      <c r="A216" t="s">
        <v>186</v>
      </c>
      <c r="B216">
        <v>4509985</v>
      </c>
      <c r="C216" t="s">
        <v>5407</v>
      </c>
      <c r="D216" s="12">
        <v>45838</v>
      </c>
      <c r="E216" t="s">
        <v>2897</v>
      </c>
      <c r="F216" t="s">
        <v>2800</v>
      </c>
      <c r="G216" t="s">
        <v>2788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https://aterpa-my.sharepoint.com/:f:/g/personal/luis_nunes_aterpa_com_br/IgCVlEOybDu1RrUmmUcPpVgkATRdwz5TarAfYpSYiAP79mY?e=3yxZxw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6" t="s">
        <v>4787</v>
      </c>
    </row>
    <row r="217" spans="1:15" hidden="1" x14ac:dyDescent="0.3">
      <c r="A217" t="s">
        <v>187</v>
      </c>
      <c r="B217">
        <v>555569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2789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https://aterpa-my.sharepoint.com/:f:/g/personal/luis_nunes_aterpa_com_br/IgCVlEOybDu1RrUmmUcPpVgkATRdwz5TarAfYpSYiAP79mY?e=3yxZxw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17" t="s">
        <v>4787</v>
      </c>
    </row>
    <row r="218" spans="1:15" hidden="1" x14ac:dyDescent="0.3">
      <c r="A218" t="s">
        <v>188</v>
      </c>
      <c r="B218">
        <v>3939217</v>
      </c>
      <c r="C218" t="s">
        <v>5407</v>
      </c>
      <c r="D218" s="12">
        <v>45838</v>
      </c>
      <c r="E218" t="s">
        <v>2898</v>
      </c>
      <c r="F218" t="s">
        <v>2796</v>
      </c>
      <c r="G218" t="s">
        <v>2788</v>
      </c>
      <c r="H218" t="str">
        <f>IF(_xlfn.XLOOKUP(E218,LD_01[DOCUMENTO],LD_01[REVISÃO])=F218,"VIGENTE","OBSOLETO")</f>
        <v>OBSOLETO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https://aterpa-my.sharepoint.com/:f:/g/personal/luis_nunes_aterpa_com_br/IgCVlEOybDu1RrUmmUcPpVgkATRdwz5TarAfYpSYiAP79mY?e=3yxZxw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18" t="s">
        <v>4787</v>
      </c>
    </row>
    <row r="219" spans="1:15" hidden="1" x14ac:dyDescent="0.3">
      <c r="A219" t="s">
        <v>189</v>
      </c>
      <c r="B219">
        <v>514013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2789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https://aterpa-my.sharepoint.com/:f:/g/personal/luis_nunes_aterpa_com_br/IgCVlEOybDu1RrUmmUcPpVgkATRdwz5TarAfYpSYiAP79mY?e=3yxZxw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19" t="s">
        <v>4787</v>
      </c>
    </row>
    <row r="220" spans="1:15" hidden="1" x14ac:dyDescent="0.3">
      <c r="A220" t="s">
        <v>190</v>
      </c>
      <c r="B220">
        <v>4835792</v>
      </c>
      <c r="C220" t="s">
        <v>5407</v>
      </c>
      <c r="D220" s="12">
        <v>45838</v>
      </c>
      <c r="E220" t="s">
        <v>2899</v>
      </c>
      <c r="F220" t="s">
        <v>2798</v>
      </c>
      <c r="G220" t="s">
        <v>2788</v>
      </c>
      <c r="H220" t="str">
        <f>IF(_xlfn.XLOOKUP(E220,LD_01[DOCUMENTO],LD_01[REVISÃO])=F220,"VIGENTE","OBSOLETO")</f>
        <v>VIGENTE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https://aterpa-my.sharepoint.com/:f:/g/personal/luis_nunes_aterpa_com_br/IgCVlEOybDu1RrUmmUcPpVgkATRdwz5TarAfYpSYiAP79mY?e=3yxZxw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0" t="s">
        <v>4787</v>
      </c>
    </row>
    <row r="221" spans="1:15" hidden="1" x14ac:dyDescent="0.3">
      <c r="A221" t="s">
        <v>191</v>
      </c>
      <c r="B221">
        <v>626427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2789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https://aterpa-my.sharepoint.com/:f:/g/personal/luis_nunes_aterpa_com_br/IgCVlEOybDu1RrUmmUcPpVgkATRdwz5TarAfYpSYiAP79mY?e=3yxZxw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1" t="s">
        <v>4787</v>
      </c>
    </row>
    <row r="222" spans="1:15" hidden="1" x14ac:dyDescent="0.3">
      <c r="A222" t="s">
        <v>192</v>
      </c>
      <c r="B222">
        <v>5561678</v>
      </c>
      <c r="C222" t="s">
        <v>5407</v>
      </c>
      <c r="D222" s="12">
        <v>45838</v>
      </c>
      <c r="E222" t="s">
        <v>2900</v>
      </c>
      <c r="F222" t="s">
        <v>2796</v>
      </c>
      <c r="G222" t="s">
        <v>2788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https://aterpa-my.sharepoint.com/:f:/g/personal/luis_nunes_aterpa_com_br/IgCVlEOybDu1RrUmmUcPpVgkATRdwz5TarAfYpSYiAP79mY?e=3yxZxw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2" t="s">
        <v>4787</v>
      </c>
    </row>
    <row r="223" spans="1:15" hidden="1" x14ac:dyDescent="0.3">
      <c r="A223" t="s">
        <v>193</v>
      </c>
      <c r="B223">
        <v>699963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2789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https://aterpa-my.sharepoint.com/:f:/g/personal/luis_nunes_aterpa_com_br/IgCVlEOybDu1RrUmmUcPpVgkATRdwz5TarAfYpSYiAP79mY?e=3yxZxw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3" t="s">
        <v>4787</v>
      </c>
    </row>
    <row r="224" spans="1:15" hidden="1" x14ac:dyDescent="0.3">
      <c r="A224" t="s">
        <v>194</v>
      </c>
      <c r="B224">
        <v>5697316</v>
      </c>
      <c r="C224" t="s">
        <v>5407</v>
      </c>
      <c r="D224" s="12">
        <v>45838</v>
      </c>
      <c r="E224" t="s">
        <v>2901</v>
      </c>
      <c r="F224" t="s">
        <v>2796</v>
      </c>
      <c r="G224" t="s">
        <v>2788</v>
      </c>
      <c r="H224" t="str">
        <f>IF(_xlfn.XLOOKUP(E224,LD_01[DOCUMENTO],LD_01[REVISÃO])=F224,"VIGENTE","OBSOLETO")</f>
        <v>OBSOLETO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https://aterpa-my.sharepoint.com/:f:/g/personal/luis_nunes_aterpa_com_br/IgCVlEOybDu1RrUmmUcPpVgkATRdwz5TarAfYpSYiAP79mY?e=3yxZxw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24" t="s">
        <v>4787</v>
      </c>
    </row>
    <row r="225" spans="1:15" hidden="1" x14ac:dyDescent="0.3">
      <c r="A225" t="s">
        <v>195</v>
      </c>
      <c r="B225">
        <v>609029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2789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https://aterpa-my.sharepoint.com/:f:/g/personal/luis_nunes_aterpa_com_br/IgCVlEOybDu1RrUmmUcPpVgkATRdwz5TarAfYpSYiAP79mY?e=3yxZxw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25" t="s">
        <v>4787</v>
      </c>
    </row>
    <row r="226" spans="1:15" hidden="1" x14ac:dyDescent="0.3">
      <c r="A226" t="s">
        <v>196</v>
      </c>
      <c r="B226">
        <v>5490169</v>
      </c>
      <c r="C226" t="s">
        <v>5407</v>
      </c>
      <c r="D226" s="12">
        <v>45838</v>
      </c>
      <c r="E226" t="s">
        <v>2902</v>
      </c>
      <c r="F226" t="s">
        <v>2796</v>
      </c>
      <c r="G226" t="s">
        <v>2788</v>
      </c>
      <c r="H226" t="str">
        <f>IF(_xlfn.XLOOKUP(E226,LD_01[DOCUMENTO],LD_01[REVISÃO])=F226,"VIGENTE","OBSOLETO")</f>
        <v>VIGENTE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https://aterpa-my.sharepoint.com/:f:/g/personal/luis_nunes_aterpa_com_br/IgCVlEOybDu1RrUmmUcPpVgkATRdwz5TarAfYpSYiAP79mY?e=3yxZxw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6" t="s">
        <v>4787</v>
      </c>
    </row>
    <row r="227" spans="1:15" hidden="1" x14ac:dyDescent="0.3">
      <c r="A227" t="s">
        <v>197</v>
      </c>
      <c r="B227">
        <v>693467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2789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https://aterpa-my.sharepoint.com/:f:/g/personal/luis_nunes_aterpa_com_br/IgCVlEOybDu1RrUmmUcPpVgkATRdwz5TarAfYpSYiAP79mY?e=3yxZxw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7" t="s">
        <v>4787</v>
      </c>
    </row>
    <row r="228" spans="1:15" hidden="1" x14ac:dyDescent="0.3">
      <c r="A228" t="s">
        <v>198</v>
      </c>
      <c r="B228">
        <v>5886618</v>
      </c>
      <c r="C228" t="s">
        <v>5407</v>
      </c>
      <c r="D228" s="12">
        <v>45838</v>
      </c>
      <c r="E228" t="s">
        <v>2903</v>
      </c>
      <c r="F228" t="s">
        <v>2798</v>
      </c>
      <c r="G228" t="s">
        <v>2788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https://aterpa-my.sharepoint.com/:f:/g/personal/luis_nunes_aterpa_com_br/IgCVlEOybDu1RrUmmUcPpVgkATRdwz5TarAfYpSYiAP79mY?e=3yxZxw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8" t="s">
        <v>4787</v>
      </c>
    </row>
    <row r="229" spans="1:15" hidden="1" x14ac:dyDescent="0.3">
      <c r="A229" t="s">
        <v>199</v>
      </c>
      <c r="B229">
        <v>516783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2789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https://aterpa-my.sharepoint.com/:f:/g/personal/luis_nunes_aterpa_com_br/IgCVlEOybDu1RrUmmUcPpVgkATRdwz5TarAfYpSYiAP79mY?e=3yxZxw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29" t="s">
        <v>4787</v>
      </c>
    </row>
    <row r="230" spans="1:15" hidden="1" x14ac:dyDescent="0.3">
      <c r="A230" t="s">
        <v>200</v>
      </c>
      <c r="B230">
        <v>5790496</v>
      </c>
      <c r="C230" t="s">
        <v>5407</v>
      </c>
      <c r="D230" s="12">
        <v>45838</v>
      </c>
      <c r="E230" t="s">
        <v>2904</v>
      </c>
      <c r="F230" t="s">
        <v>2819</v>
      </c>
      <c r="G230" t="s">
        <v>2788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https://aterpa-my.sharepoint.com/:f:/g/personal/luis_nunes_aterpa_com_br/IgCVlEOybDu1RrUmmUcPpVgkATRdwz5TarAfYpSYiAP79mY?e=3yxZxw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0" t="s">
        <v>4787</v>
      </c>
    </row>
    <row r="231" spans="1:15" hidden="1" x14ac:dyDescent="0.3">
      <c r="A231" t="s">
        <v>201</v>
      </c>
      <c r="B231">
        <v>569132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2789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https://aterpa-my.sharepoint.com/:f:/g/personal/luis_nunes_aterpa_com_br/IgCVlEOybDu1RrUmmUcPpVgkATRdwz5TarAfYpSYiAP79mY?e=3yxZxw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1" t="s">
        <v>4787</v>
      </c>
    </row>
    <row r="232" spans="1:15" hidden="1" x14ac:dyDescent="0.3">
      <c r="A232" t="s">
        <v>202</v>
      </c>
      <c r="B232">
        <v>6050353</v>
      </c>
      <c r="C232" t="s">
        <v>5407</v>
      </c>
      <c r="D232" s="12">
        <v>45838</v>
      </c>
      <c r="E232" t="s">
        <v>2905</v>
      </c>
      <c r="F232" t="s">
        <v>2798</v>
      </c>
      <c r="G232" t="s">
        <v>2788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https://aterpa-my.sharepoint.com/:f:/g/personal/luis_nunes_aterpa_com_br/IgCVlEOybDu1RrUmmUcPpVgkATRdwz5TarAfYpSYiAP79mY?e=3yxZxw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2" t="s">
        <v>4787</v>
      </c>
    </row>
    <row r="233" spans="1:15" hidden="1" x14ac:dyDescent="0.3">
      <c r="A233" t="s">
        <v>203</v>
      </c>
      <c r="B233">
        <v>579999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2789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https://aterpa-my.sharepoint.com/:f:/g/personal/luis_nunes_aterpa_com_br/IgCVlEOybDu1RrUmmUcPpVgkATRdwz5TarAfYpSYiAP79mY?e=3yxZxw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3" t="s">
        <v>4787</v>
      </c>
    </row>
    <row r="234" spans="1:15" hidden="1" x14ac:dyDescent="0.3">
      <c r="A234" t="s">
        <v>204</v>
      </c>
      <c r="B234">
        <v>6148288</v>
      </c>
      <c r="C234" t="s">
        <v>5407</v>
      </c>
      <c r="D234" s="12">
        <v>45838</v>
      </c>
      <c r="E234" t="s">
        <v>2906</v>
      </c>
      <c r="F234" t="s">
        <v>2798</v>
      </c>
      <c r="G234" t="s">
        <v>2788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https://aterpa-my.sharepoint.com/:f:/g/personal/luis_nunes_aterpa_com_br/IgCVlEOybDu1RrUmmUcPpVgkATRdwz5TarAfYpSYiAP79mY?e=3yxZxw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4" t="s">
        <v>4787</v>
      </c>
    </row>
    <row r="235" spans="1:15" hidden="1" x14ac:dyDescent="0.3">
      <c r="A235" t="s">
        <v>205</v>
      </c>
      <c r="B235">
        <v>795516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2789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https://aterpa-my.sharepoint.com/:f:/g/personal/luis_nunes_aterpa_com_br/IgCVlEOybDu1RrUmmUcPpVgkATRdwz5TarAfYpSYiAP79mY?e=3yxZxw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5" t="s">
        <v>4787</v>
      </c>
    </row>
    <row r="236" spans="1:15" hidden="1" x14ac:dyDescent="0.3">
      <c r="A236" t="s">
        <v>206</v>
      </c>
      <c r="B236">
        <v>8329911</v>
      </c>
      <c r="C236" t="s">
        <v>5407</v>
      </c>
      <c r="D236" s="12">
        <v>45838</v>
      </c>
      <c r="E236" t="s">
        <v>2907</v>
      </c>
      <c r="F236" t="s">
        <v>2800</v>
      </c>
      <c r="G236" t="s">
        <v>2788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https://aterpa-my.sharepoint.com/:f:/g/personal/luis_nunes_aterpa_com_br/IgCVlEOybDu1RrUmmUcPpVgkATRdwz5TarAfYpSYiAP79mY?e=3yxZxw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6" t="s">
        <v>4787</v>
      </c>
    </row>
    <row r="237" spans="1:15" hidden="1" x14ac:dyDescent="0.3">
      <c r="A237" t="s">
        <v>207</v>
      </c>
      <c r="B237">
        <v>622371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2789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https://aterpa-my.sharepoint.com/:f:/g/personal/luis_nunes_aterpa_com_br/IgCVlEOybDu1RrUmmUcPpVgkATRdwz5TarAfYpSYiAP79mY?e=3yxZxw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37" t="s">
        <v>4787</v>
      </c>
    </row>
    <row r="238" spans="1:15" hidden="1" x14ac:dyDescent="0.3">
      <c r="A238" t="s">
        <v>208</v>
      </c>
      <c r="B238">
        <v>3088705</v>
      </c>
      <c r="C238" t="s">
        <v>5407</v>
      </c>
      <c r="D238" s="12">
        <v>45838</v>
      </c>
      <c r="E238" t="s">
        <v>2908</v>
      </c>
      <c r="F238" t="s">
        <v>2798</v>
      </c>
      <c r="G238" t="s">
        <v>2788</v>
      </c>
      <c r="H238" t="str">
        <f>IF(_xlfn.XLOOKUP(E238,LD_01[DOCUMENTO],LD_01[REVISÃO])=F238,"VIGENTE","OBSOLETO")</f>
        <v>OBSOLETO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https://aterpa-my.sharepoint.com/:f:/g/personal/luis_nunes_aterpa_com_br/IgCVlEOybDu1RrUmmUcPpVgkATRdwz5TarAfYpSYiAP79mY?e=3yxZxw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38" t="s">
        <v>4787</v>
      </c>
    </row>
    <row r="239" spans="1:15" hidden="1" x14ac:dyDescent="0.3">
      <c r="A239" t="s">
        <v>209</v>
      </c>
      <c r="B239">
        <v>288650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2789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https://aterpa-my.sharepoint.com/:f:/g/personal/luis_nunes_aterpa_com_br/IgCVlEOybDu1RrUmmUcPpVgkATRdwz5TarAfYpSYiAP79mY?e=3yxZxw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39" t="s">
        <v>4787</v>
      </c>
    </row>
    <row r="240" spans="1:15" hidden="1" x14ac:dyDescent="0.3">
      <c r="A240" t="s">
        <v>210</v>
      </c>
      <c r="B240">
        <v>1258524</v>
      </c>
      <c r="C240" t="s">
        <v>5407</v>
      </c>
      <c r="D240" s="12">
        <v>45838</v>
      </c>
      <c r="E240" t="s">
        <v>2909</v>
      </c>
      <c r="F240" t="s">
        <v>2826</v>
      </c>
      <c r="G240" t="s">
        <v>2788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https://aterpa-my.sharepoint.com/:f:/g/personal/luis_nunes_aterpa_com_br/IgCVlEOybDu1RrUmmUcPpVgkATRdwz5TarAfYpSYiAP79mY?e=3yxZxw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40" t="s">
        <v>4787</v>
      </c>
    </row>
    <row r="241" spans="1:15" hidden="1" x14ac:dyDescent="0.3">
      <c r="A241" t="s">
        <v>211</v>
      </c>
      <c r="B241">
        <v>340874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2789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https://aterpa-my.sharepoint.com/:f:/g/personal/luis_nunes_aterpa_com_br/IgCVlEOybDu1RrUmmUcPpVgkATRdwz5TarAfYpSYiAP79mY?e=3yxZxw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41" t="s">
        <v>4787</v>
      </c>
    </row>
    <row r="242" spans="1:15" hidden="1" x14ac:dyDescent="0.3">
      <c r="A242" t="s">
        <v>212</v>
      </c>
      <c r="B242">
        <v>929588</v>
      </c>
      <c r="C242" t="s">
        <v>5407</v>
      </c>
      <c r="D242" s="12">
        <v>45838</v>
      </c>
      <c r="E242" t="s">
        <v>2910</v>
      </c>
      <c r="F242" t="s">
        <v>2798</v>
      </c>
      <c r="G242" t="s">
        <v>2788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https://aterpa-my.sharepoint.com/:f:/g/personal/luis_nunes_aterpa_com_br/IgCVlEOybDu1RrUmmUcPpVgkATRdwz5TarAfYpSYiAP79mY?e=3yxZxw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42" t="s">
        <v>4787</v>
      </c>
    </row>
    <row r="243" spans="1:15" hidden="1" x14ac:dyDescent="0.3">
      <c r="A243" t="s">
        <v>213</v>
      </c>
      <c r="B243">
        <v>482996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2789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https://aterpa-my.sharepoint.com/:f:/g/personal/luis_nunes_aterpa_com_br/IgCVlEOybDu1RrUmmUcPpVgkATRdwz5TarAfYpSYiAP79mY?e=3yxZxw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43" t="s">
        <v>4787</v>
      </c>
    </row>
    <row r="244" spans="1:15" hidden="1" x14ac:dyDescent="0.3">
      <c r="A244" t="s">
        <v>214</v>
      </c>
      <c r="B244">
        <v>1170350</v>
      </c>
      <c r="C244" t="s">
        <v>5407</v>
      </c>
      <c r="D244" s="12">
        <v>45838</v>
      </c>
      <c r="E244" t="s">
        <v>2911</v>
      </c>
      <c r="F244" t="s">
        <v>2787</v>
      </c>
      <c r="G244" t="s">
        <v>2788</v>
      </c>
      <c r="H244" t="str">
        <f>IF(_xlfn.XLOOKUP(E244,LD_01[DOCUMENTO],LD_01[REVISÃO])=F244,"VIGENTE","OBSOLETO")</f>
        <v>VIGENTE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https://aterpa-my.sharepoint.com/:f:/g/personal/luis_nunes_aterpa_com_br/IgCVlEOybDu1RrUmmUcPpVgkATRdwz5TarAfYpSYiAP79mY?e=3yxZxw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4" t="s">
        <v>4787</v>
      </c>
    </row>
    <row r="245" spans="1:15" hidden="1" x14ac:dyDescent="0.3">
      <c r="A245" t="s">
        <v>215</v>
      </c>
      <c r="B245">
        <v>400651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2789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https://aterpa-my.sharepoint.com/:f:/g/personal/luis_nunes_aterpa_com_br/IgCVlEOybDu1RrUmmUcPpVgkATRdwz5TarAfYpSYiAP79mY?e=3yxZxw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5" t="s">
        <v>4787</v>
      </c>
    </row>
    <row r="246" spans="1:15" hidden="1" x14ac:dyDescent="0.3">
      <c r="A246" t="s">
        <v>216</v>
      </c>
      <c r="B246">
        <v>1357711</v>
      </c>
      <c r="C246" t="s">
        <v>5407</v>
      </c>
      <c r="D246" s="12">
        <v>45838</v>
      </c>
      <c r="E246" t="s">
        <v>2912</v>
      </c>
      <c r="F246" t="s">
        <v>2787</v>
      </c>
      <c r="G246" t="s">
        <v>2788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https://aterpa-my.sharepoint.com/:f:/g/personal/luis_nunes_aterpa_com_br/IgCVlEOybDu1RrUmmUcPpVgkATRdwz5TarAfYpSYiAP79mY?e=3yxZxw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6" t="s">
        <v>4787</v>
      </c>
    </row>
    <row r="247" spans="1:15" hidden="1" x14ac:dyDescent="0.3">
      <c r="A247" t="s">
        <v>217</v>
      </c>
      <c r="B247">
        <v>388356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2789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https://aterpa-my.sharepoint.com/:f:/g/personal/luis_nunes_aterpa_com_br/IgCVlEOybDu1RrUmmUcPpVgkATRdwz5TarAfYpSYiAP79mY?e=3yxZxw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7" t="s">
        <v>4787</v>
      </c>
    </row>
    <row r="248" spans="1:15" hidden="1" x14ac:dyDescent="0.3">
      <c r="A248" t="s">
        <v>218</v>
      </c>
      <c r="B248">
        <v>1406284</v>
      </c>
      <c r="C248" t="s">
        <v>5407</v>
      </c>
      <c r="D248" s="12">
        <v>45838</v>
      </c>
      <c r="E248" t="s">
        <v>2913</v>
      </c>
      <c r="F248" t="s">
        <v>2787</v>
      </c>
      <c r="G248" t="s">
        <v>2788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https://aterpa-my.sharepoint.com/:f:/g/personal/luis_nunes_aterpa_com_br/IgCVlEOybDu1RrUmmUcPpVgkATRdwz5TarAfYpSYiAP79mY?e=3yxZxw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8" t="s">
        <v>4787</v>
      </c>
    </row>
    <row r="249" spans="1:15" hidden="1" x14ac:dyDescent="0.3">
      <c r="A249" t="s">
        <v>219</v>
      </c>
      <c r="B249">
        <v>534458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2789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https://aterpa-my.sharepoint.com/:f:/g/personal/luis_nunes_aterpa_com_br/IgCVlEOybDu1RrUmmUcPpVgkATRdwz5TarAfYpSYiAP79mY?e=3yxZxw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49" t="s">
        <v>4787</v>
      </c>
    </row>
    <row r="250" spans="1:15" hidden="1" x14ac:dyDescent="0.3">
      <c r="A250" t="s">
        <v>220</v>
      </c>
      <c r="B250">
        <v>831433</v>
      </c>
      <c r="C250" t="s">
        <v>5407</v>
      </c>
      <c r="D250" s="12">
        <v>45838</v>
      </c>
      <c r="E250" t="s">
        <v>2914</v>
      </c>
      <c r="F250" t="s">
        <v>2792</v>
      </c>
      <c r="G250" t="s">
        <v>2788</v>
      </c>
      <c r="H250" t="str">
        <f>IF(_xlfn.XLOOKUP(E250,LD_01[DOCUMENTO],LD_01[REVISÃO])=F250,"VIGENTE","OBSOLETO")</f>
        <v>OBSOLETO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https://aterpa-my.sharepoint.com/:f:/g/personal/luis_nunes_aterpa_com_br/IgCVlEOybDu1RrUmmUcPpVgkATRdwz5TarAfYpSYiAP79mY?e=3yxZxw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50" t="s">
        <v>4787</v>
      </c>
    </row>
    <row r="251" spans="1:15" hidden="1" x14ac:dyDescent="0.3">
      <c r="A251" t="s">
        <v>221</v>
      </c>
      <c r="B251">
        <v>346548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2789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https://aterpa-my.sharepoint.com/:f:/g/personal/luis_nunes_aterpa_com_br/IgCVlEOybDu1RrUmmUcPpVgkATRdwz5TarAfYpSYiAP79mY?e=3yxZxw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51" t="s">
        <v>4787</v>
      </c>
    </row>
    <row r="252" spans="1:15" hidden="1" x14ac:dyDescent="0.3">
      <c r="A252" t="s">
        <v>246</v>
      </c>
      <c r="B252">
        <v>7442618</v>
      </c>
      <c r="C252" t="s">
        <v>5407</v>
      </c>
      <c r="D252" s="12">
        <v>45838</v>
      </c>
      <c r="E252" t="s">
        <v>2928</v>
      </c>
      <c r="F252" t="s">
        <v>2819</v>
      </c>
      <c r="G252" t="s">
        <v>2788</v>
      </c>
      <c r="H252" t="str">
        <f>IF(_xlfn.XLOOKUP(E252,LD_01[DOCUMENTO],LD_01[REVISÃO])=F252,"VIGENTE","OBSOLETO")</f>
        <v>VIGENTE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https://aterpa-my.sharepoint.com/:f:/g/personal/luis_nunes_aterpa_com_br/IgCVlEOybDu1RrUmmUcPpVgkATRdwz5TarAfYpSYiAP79mY?e=3yxZxw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2" t="s">
        <v>4787</v>
      </c>
    </row>
    <row r="253" spans="1:15" hidden="1" x14ac:dyDescent="0.3">
      <c r="A253" t="s">
        <v>247</v>
      </c>
      <c r="B253">
        <v>641733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2789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https://aterpa-my.sharepoint.com/:f:/g/personal/luis_nunes_aterpa_com_br/IgCVlEOybDu1RrUmmUcPpVgkATRdwz5TarAfYpSYiAP79mY?e=3yxZxw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" t="s">
        <v>4787</v>
      </c>
    </row>
    <row r="254" spans="1:15" hidden="1" x14ac:dyDescent="0.3">
      <c r="A254" t="s">
        <v>248</v>
      </c>
      <c r="B254">
        <v>3870201</v>
      </c>
      <c r="C254" t="s">
        <v>5407</v>
      </c>
      <c r="D254" s="12">
        <v>45838</v>
      </c>
      <c r="E254" t="s">
        <v>2929</v>
      </c>
      <c r="F254" t="s">
        <v>2819</v>
      </c>
      <c r="G254" t="s">
        <v>2788</v>
      </c>
      <c r="H254" t="str">
        <f>IF(_xlfn.XLOOKUP(E254,LD_01[DOCUMENTO],LD_01[REVISÃO])=F254,"VIGENTE","OBSOLETO")</f>
        <v>OBSOLETO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https://aterpa-my.sharepoint.com/:f:/g/personal/luis_nunes_aterpa_com_br/IgCVlEOybDu1RrUmmUcPpVgkATRdwz5TarAfYpSYiAP79mY?e=3yxZxw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54" t="s">
        <v>4787</v>
      </c>
    </row>
    <row r="255" spans="1:15" hidden="1" x14ac:dyDescent="0.3">
      <c r="A255" t="s">
        <v>249</v>
      </c>
      <c r="B255">
        <v>590506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2789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https://aterpa-my.sharepoint.com/:f:/g/personal/luis_nunes_aterpa_com_br/IgCVlEOybDu1RrUmmUcPpVgkATRdwz5TarAfYpSYiAP79mY?e=3yxZxw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55" t="s">
        <v>4787</v>
      </c>
    </row>
    <row r="256" spans="1:15" hidden="1" x14ac:dyDescent="0.3">
      <c r="A256" t="s">
        <v>250</v>
      </c>
      <c r="B256">
        <v>4701074</v>
      </c>
      <c r="C256" t="s">
        <v>5407</v>
      </c>
      <c r="D256" s="12">
        <v>45838</v>
      </c>
      <c r="E256" t="s">
        <v>2930</v>
      </c>
      <c r="F256" t="s">
        <v>2819</v>
      </c>
      <c r="G256" t="s">
        <v>2788</v>
      </c>
      <c r="H256" t="str">
        <f>IF(_xlfn.XLOOKUP(E256,LD_01[DOCUMENTO],LD_01[REVISÃO])=F256,"VIGENTE","OBSOLETO")</f>
        <v>VIGENTE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https://aterpa-my.sharepoint.com/:f:/g/personal/luis_nunes_aterpa_com_br/IgCVlEOybDu1RrUmmUcPpVgkATRdwz5TarAfYpSYiAP79mY?e=3yxZxw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" t="s">
        <v>4787</v>
      </c>
    </row>
    <row r="257" spans="1:15" hidden="1" x14ac:dyDescent="0.3">
      <c r="A257" t="s">
        <v>251</v>
      </c>
      <c r="B257">
        <v>725865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2789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https://aterpa-my.sharepoint.com/:f:/g/personal/luis_nunes_aterpa_com_br/IgCVlEOybDu1RrUmmUcPpVgkATRdwz5TarAfYpSYiAP79mY?e=3yxZxw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7" t="s">
        <v>4787</v>
      </c>
    </row>
    <row r="258" spans="1:15" hidden="1" x14ac:dyDescent="0.3">
      <c r="A258" t="s">
        <v>252</v>
      </c>
      <c r="B258">
        <v>5537495</v>
      </c>
      <c r="C258" t="s">
        <v>5407</v>
      </c>
      <c r="D258" s="12">
        <v>45838</v>
      </c>
      <c r="E258" t="s">
        <v>2931</v>
      </c>
      <c r="F258" t="s">
        <v>2819</v>
      </c>
      <c r="G258" t="s">
        <v>2788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https://aterpa-my.sharepoint.com/:f:/g/personal/luis_nunes_aterpa_com_br/IgCVlEOybDu1RrUmmUcPpVgkATRdwz5TarAfYpSYiAP79mY?e=3yxZxw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8" t="s">
        <v>4787</v>
      </c>
    </row>
    <row r="259" spans="1:15" hidden="1" x14ac:dyDescent="0.3">
      <c r="A259" t="s">
        <v>253</v>
      </c>
      <c r="B259">
        <v>737056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2789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https://aterpa-my.sharepoint.com/:f:/g/personal/luis_nunes_aterpa_com_br/IgCVlEOybDu1RrUmmUcPpVgkATRdwz5TarAfYpSYiAP79mY?e=3yxZxw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9" t="s">
        <v>4787</v>
      </c>
    </row>
    <row r="260" spans="1:15" hidden="1" x14ac:dyDescent="0.3">
      <c r="A260" t="s">
        <v>254</v>
      </c>
      <c r="B260">
        <v>5401613</v>
      </c>
      <c r="C260" t="s">
        <v>5407</v>
      </c>
      <c r="D260" s="12">
        <v>45838</v>
      </c>
      <c r="E260" t="s">
        <v>2932</v>
      </c>
      <c r="F260" t="s">
        <v>2800</v>
      </c>
      <c r="G260" t="s">
        <v>2788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https://aterpa-my.sharepoint.com/:f:/g/personal/luis_nunes_aterpa_com_br/IgCVlEOybDu1RrUmmUcPpVgkATRdwz5TarAfYpSYiAP79mY?e=3yxZxw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0" t="s">
        <v>4787</v>
      </c>
    </row>
    <row r="261" spans="1:15" hidden="1" x14ac:dyDescent="0.3">
      <c r="A261" t="s">
        <v>255</v>
      </c>
      <c r="B261">
        <v>690421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2789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https://aterpa-my.sharepoint.com/:f:/g/personal/luis_nunes_aterpa_com_br/IgCVlEOybDu1RrUmmUcPpVgkATRdwz5TarAfYpSYiAP79mY?e=3yxZxw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1" t="s">
        <v>4787</v>
      </c>
    </row>
    <row r="262" spans="1:15" hidden="1" x14ac:dyDescent="0.3">
      <c r="A262" t="s">
        <v>256</v>
      </c>
      <c r="B262">
        <v>5516611</v>
      </c>
      <c r="C262" t="s">
        <v>5407</v>
      </c>
      <c r="D262" s="12">
        <v>45838</v>
      </c>
      <c r="E262" t="s">
        <v>2933</v>
      </c>
      <c r="F262" t="s">
        <v>2800</v>
      </c>
      <c r="G262" t="s">
        <v>2788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https://aterpa-my.sharepoint.com/:f:/g/personal/luis_nunes_aterpa_com_br/IgCVlEOybDu1RrUmmUcPpVgkATRdwz5TarAfYpSYiAP79mY?e=3yxZxw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2" t="s">
        <v>4787</v>
      </c>
    </row>
    <row r="263" spans="1:15" hidden="1" x14ac:dyDescent="0.3">
      <c r="A263" t="s">
        <v>257</v>
      </c>
      <c r="B263">
        <v>684767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2789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https://aterpa-my.sharepoint.com/:f:/g/personal/luis_nunes_aterpa_com_br/IgCVlEOybDu1RrUmmUcPpVgkATRdwz5TarAfYpSYiAP79mY?e=3yxZxw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3" t="s">
        <v>4787</v>
      </c>
    </row>
    <row r="264" spans="1:15" hidden="1" x14ac:dyDescent="0.3">
      <c r="A264" t="s">
        <v>258</v>
      </c>
      <c r="B264">
        <v>5708018</v>
      </c>
      <c r="C264" t="s">
        <v>5407</v>
      </c>
      <c r="D264" s="12">
        <v>45838</v>
      </c>
      <c r="E264" t="s">
        <v>2934</v>
      </c>
      <c r="F264" t="s">
        <v>2819</v>
      </c>
      <c r="G264" t="s">
        <v>2788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https://aterpa-my.sharepoint.com/:f:/g/personal/luis_nunes_aterpa_com_br/IgCVlEOybDu1RrUmmUcPpVgkATRdwz5TarAfYpSYiAP79mY?e=3yxZxw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4" t="s">
        <v>4787</v>
      </c>
    </row>
    <row r="265" spans="1:15" hidden="1" x14ac:dyDescent="0.3">
      <c r="A265" t="s">
        <v>259</v>
      </c>
      <c r="B265">
        <v>564466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2789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https://aterpa-my.sharepoint.com/:f:/g/personal/luis_nunes_aterpa_com_br/IgCVlEOybDu1RrUmmUcPpVgkATRdwz5TarAfYpSYiAP79mY?e=3yxZxw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5" t="s">
        <v>4787</v>
      </c>
    </row>
    <row r="266" spans="1:15" hidden="1" x14ac:dyDescent="0.3">
      <c r="A266" t="s">
        <v>260</v>
      </c>
      <c r="B266">
        <v>5698988</v>
      </c>
      <c r="C266" t="s">
        <v>5407</v>
      </c>
      <c r="D266" s="12">
        <v>45838</v>
      </c>
      <c r="E266" t="s">
        <v>2935</v>
      </c>
      <c r="F266" t="s">
        <v>2819</v>
      </c>
      <c r="G266" t="s">
        <v>2788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https://aterpa-my.sharepoint.com/:f:/g/personal/luis_nunes_aterpa_com_br/IgCVlEOybDu1RrUmmUcPpVgkATRdwz5TarAfYpSYiAP79mY?e=3yxZxw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6" t="s">
        <v>4787</v>
      </c>
    </row>
    <row r="267" spans="1:15" hidden="1" x14ac:dyDescent="0.3">
      <c r="A267" t="s">
        <v>261</v>
      </c>
      <c r="B267">
        <v>632060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2789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https://aterpa-my.sharepoint.com/:f:/g/personal/luis_nunes_aterpa_com_br/IgCVlEOybDu1RrUmmUcPpVgkATRdwz5TarAfYpSYiAP79mY?e=3yxZxw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67" t="s">
        <v>4787</v>
      </c>
    </row>
    <row r="268" spans="1:15" hidden="1" x14ac:dyDescent="0.3">
      <c r="A268" t="s">
        <v>262</v>
      </c>
      <c r="B268">
        <v>2190392</v>
      </c>
      <c r="C268" t="s">
        <v>5407</v>
      </c>
      <c r="D268" s="12">
        <v>45838</v>
      </c>
      <c r="E268" t="s">
        <v>2936</v>
      </c>
      <c r="F268" t="s">
        <v>2819</v>
      </c>
      <c r="G268" t="s">
        <v>2788</v>
      </c>
      <c r="H268" t="str">
        <f>IF(_xlfn.XLOOKUP(E268,LD_01[DOCUMENTO],LD_01[REVISÃO])=F268,"VIGENTE","OBSOLETO")</f>
        <v>OBSOLETO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https://aterpa-my.sharepoint.com/:f:/g/personal/luis_nunes_aterpa_com_br/IgCVlEOybDu1RrUmmUcPpVgkATRdwz5TarAfYpSYiAP79mY?e=3yxZxw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68" t="s">
        <v>4787</v>
      </c>
    </row>
    <row r="269" spans="1:15" hidden="1" x14ac:dyDescent="0.3">
      <c r="A269" t="s">
        <v>263</v>
      </c>
      <c r="B269">
        <v>663996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2789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https://aterpa-my.sharepoint.com/:f:/g/personal/luis_nunes_aterpa_com_br/IgCVlEOybDu1RrUmmUcPpVgkATRdwz5TarAfYpSYiAP79mY?e=3yxZxw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69" t="s">
        <v>4787</v>
      </c>
    </row>
    <row r="270" spans="1:15" hidden="1" x14ac:dyDescent="0.3">
      <c r="A270" t="s">
        <v>264</v>
      </c>
      <c r="B270">
        <v>2229621</v>
      </c>
      <c r="C270" t="s">
        <v>5407</v>
      </c>
      <c r="D270" s="12">
        <v>45838</v>
      </c>
      <c r="E270" t="s">
        <v>2937</v>
      </c>
      <c r="F270" t="s">
        <v>2819</v>
      </c>
      <c r="G270" t="s">
        <v>2788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https://aterpa-my.sharepoint.com/:f:/g/personal/luis_nunes_aterpa_com_br/IgCVlEOybDu1RrUmmUcPpVgkATRdwz5TarAfYpSYiAP79mY?e=3yxZxw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0" t="s">
        <v>4787</v>
      </c>
    </row>
    <row r="271" spans="1:15" hidden="1" x14ac:dyDescent="0.3">
      <c r="A271" t="s">
        <v>265</v>
      </c>
      <c r="B271">
        <v>820314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2789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https://aterpa-my.sharepoint.com/:f:/g/personal/luis_nunes_aterpa_com_br/IgCVlEOybDu1RrUmmUcPpVgkATRdwz5TarAfYpSYiAP79mY?e=3yxZxw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1" t="s">
        <v>4787</v>
      </c>
    </row>
    <row r="272" spans="1:15" hidden="1" x14ac:dyDescent="0.3">
      <c r="A272" t="s">
        <v>266</v>
      </c>
      <c r="B272">
        <v>2278607</v>
      </c>
      <c r="C272" t="s">
        <v>5407</v>
      </c>
      <c r="D272" s="12">
        <v>45838</v>
      </c>
      <c r="E272" t="s">
        <v>2938</v>
      </c>
      <c r="F272" t="s">
        <v>2819</v>
      </c>
      <c r="G272" t="s">
        <v>2788</v>
      </c>
      <c r="H272" t="str">
        <f>IF(_xlfn.XLOOKUP(E272,LD_01[DOCUMENTO],LD_01[REVISÃO])=F272,"VIGENTE","OBSOLETO")</f>
        <v>VIGENTE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https://aterpa-my.sharepoint.com/:f:/g/personal/luis_nunes_aterpa_com_br/IgCVlEOybDu1RrUmmUcPpVgkATRdwz5TarAfYpSYiAP79mY?e=3yxZxw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2" t="s">
        <v>4787</v>
      </c>
    </row>
    <row r="273" spans="1:15" hidden="1" x14ac:dyDescent="0.3">
      <c r="A273" t="s">
        <v>267</v>
      </c>
      <c r="B273">
        <v>678472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2789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https://aterpa-my.sharepoint.com/:f:/g/personal/luis_nunes_aterpa_com_br/IgCVlEOybDu1RrUmmUcPpVgkATRdwz5TarAfYpSYiAP79mY?e=3yxZxw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3" t="s">
        <v>4787</v>
      </c>
    </row>
    <row r="274" spans="1:15" hidden="1" x14ac:dyDescent="0.3">
      <c r="A274" t="s">
        <v>268</v>
      </c>
      <c r="B274">
        <v>5419195</v>
      </c>
      <c r="C274" t="s">
        <v>5407</v>
      </c>
      <c r="D274" s="12">
        <v>45838</v>
      </c>
      <c r="E274" t="s">
        <v>2939</v>
      </c>
      <c r="F274" t="s">
        <v>2798</v>
      </c>
      <c r="G274" t="s">
        <v>2788</v>
      </c>
      <c r="H274" t="str">
        <f>IF(_xlfn.XLOOKUP(E274,LD_01[DOCUMENTO],LD_01[REVISÃO])=F274,"VIGENTE","OBSOLETO")</f>
        <v>OBSOLETO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https://aterpa-my.sharepoint.com/:f:/g/personal/luis_nunes_aterpa_com_br/IgCVlEOybDu1RrUmmUcPpVgkATRdwz5TarAfYpSYiAP79mY?e=3yxZxw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4" t="s">
        <v>4787</v>
      </c>
    </row>
    <row r="275" spans="1:15" hidden="1" x14ac:dyDescent="0.3">
      <c r="A275" t="s">
        <v>269</v>
      </c>
      <c r="B275">
        <v>1490769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2789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https://aterpa-my.sharepoint.com/:f:/g/personal/luis_nunes_aterpa_com_br/IgCVlEOybDu1RrUmmUcPpVgkATRdwz5TarAfYpSYiAP79mY?e=3yxZxw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5" t="s">
        <v>4787</v>
      </c>
    </row>
    <row r="276" spans="1:15" hidden="1" x14ac:dyDescent="0.3">
      <c r="A276" t="s">
        <v>270</v>
      </c>
      <c r="B276">
        <v>4934482</v>
      </c>
      <c r="C276" t="s">
        <v>5407</v>
      </c>
      <c r="D276" s="12">
        <v>45838</v>
      </c>
      <c r="E276" t="s">
        <v>2940</v>
      </c>
      <c r="F276" t="s">
        <v>2798</v>
      </c>
      <c r="G276" t="s">
        <v>2788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https://aterpa-my.sharepoint.com/:f:/g/personal/luis_nunes_aterpa_com_br/IgCVlEOybDu1RrUmmUcPpVgkATRdwz5TarAfYpSYiAP79mY?e=3yxZxw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6" t="s">
        <v>4787</v>
      </c>
    </row>
    <row r="277" spans="1:15" hidden="1" x14ac:dyDescent="0.3">
      <c r="A277" t="s">
        <v>271</v>
      </c>
      <c r="B277">
        <v>1466397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2789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https://aterpa-my.sharepoint.com/:f:/g/personal/luis_nunes_aterpa_com_br/IgCVlEOybDu1RrUmmUcPpVgkATRdwz5TarAfYpSYiAP79mY?e=3yxZxw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7" t="s">
        <v>4787</v>
      </c>
    </row>
    <row r="278" spans="1:15" hidden="1" x14ac:dyDescent="0.3">
      <c r="A278" t="s">
        <v>272</v>
      </c>
      <c r="B278">
        <v>4723429</v>
      </c>
      <c r="C278" t="s">
        <v>5407</v>
      </c>
      <c r="D278" s="12">
        <v>45838</v>
      </c>
      <c r="E278" t="s">
        <v>2941</v>
      </c>
      <c r="F278" t="s">
        <v>2798</v>
      </c>
      <c r="G278" t="s">
        <v>2788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https://aterpa-my.sharepoint.com/:f:/g/personal/luis_nunes_aterpa_com_br/IgCVlEOybDu1RrUmmUcPpVgkATRdwz5TarAfYpSYiAP79mY?e=3yxZxw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8" t="s">
        <v>4787</v>
      </c>
    </row>
    <row r="279" spans="1:15" hidden="1" x14ac:dyDescent="0.3">
      <c r="A279" t="s">
        <v>273</v>
      </c>
      <c r="B279">
        <v>1074046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2789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https://aterpa-my.sharepoint.com/:f:/g/personal/luis_nunes_aterpa_com_br/IgCVlEOybDu1RrUmmUcPpVgkATRdwz5TarAfYpSYiAP79mY?e=3yxZxw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79" t="s">
        <v>4787</v>
      </c>
    </row>
    <row r="280" spans="1:15" hidden="1" x14ac:dyDescent="0.3">
      <c r="A280" t="s">
        <v>274</v>
      </c>
      <c r="B280">
        <v>4792509</v>
      </c>
      <c r="C280" t="s">
        <v>5407</v>
      </c>
      <c r="D280" s="12">
        <v>45838</v>
      </c>
      <c r="E280" t="s">
        <v>2942</v>
      </c>
      <c r="F280" t="s">
        <v>2798</v>
      </c>
      <c r="G280" t="s">
        <v>2788</v>
      </c>
      <c r="H280" t="str">
        <f>IF(_xlfn.XLOOKUP(E280,LD_01[DOCUMENTO],LD_01[REVISÃO])=F280,"VIGENTE","OBSOLETO")</f>
        <v>VIGENTE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https://aterpa-my.sharepoint.com/:f:/g/personal/luis_nunes_aterpa_com_br/IgCVlEOybDu1RrUmmUcPpVgkATRdwz5TarAfYpSYiAP79mY?e=3yxZxw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0" t="s">
        <v>4787</v>
      </c>
    </row>
    <row r="281" spans="1:15" hidden="1" x14ac:dyDescent="0.3">
      <c r="A281" t="s">
        <v>275</v>
      </c>
      <c r="B281">
        <v>1417786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2789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https://aterpa-my.sharepoint.com/:f:/g/personal/luis_nunes_aterpa_com_br/IgCVlEOybDu1RrUmmUcPpVgkATRdwz5TarAfYpSYiAP79mY?e=3yxZxw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1" t="s">
        <v>4787</v>
      </c>
    </row>
    <row r="282" spans="1:15" hidden="1" x14ac:dyDescent="0.3">
      <c r="A282" t="s">
        <v>276</v>
      </c>
      <c r="B282">
        <v>4727954</v>
      </c>
      <c r="C282" t="s">
        <v>5407</v>
      </c>
      <c r="D282" s="12">
        <v>45838</v>
      </c>
      <c r="E282" t="s">
        <v>2943</v>
      </c>
      <c r="F282" t="s">
        <v>2798</v>
      </c>
      <c r="G282" t="s">
        <v>2788</v>
      </c>
      <c r="H282" t="str">
        <f>IF(_xlfn.XLOOKUP(E282,LD_01[DOCUMENTO],LD_01[REVISÃO])=F282,"VIGENTE","OBSOLETO")</f>
        <v>OBSOLETO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https://aterpa-my.sharepoint.com/:f:/g/personal/luis_nunes_aterpa_com_br/IgCVlEOybDu1RrUmmUcPpVgkATRdwz5TarAfYpSYiAP79mY?e=3yxZxw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82" t="s">
        <v>4787</v>
      </c>
    </row>
    <row r="283" spans="1:15" hidden="1" x14ac:dyDescent="0.3">
      <c r="A283" t="s">
        <v>277</v>
      </c>
      <c r="B283">
        <v>1251241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2789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https://aterpa-my.sharepoint.com/:f:/g/personal/luis_nunes_aterpa_com_br/IgCVlEOybDu1RrUmmUcPpVgkATRdwz5TarAfYpSYiAP79mY?e=3yxZxw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83" t="s">
        <v>4787</v>
      </c>
    </row>
    <row r="284" spans="1:15" hidden="1" x14ac:dyDescent="0.3">
      <c r="A284" t="s">
        <v>224</v>
      </c>
      <c r="B284">
        <v>4881975</v>
      </c>
      <c r="C284" t="s">
        <v>5407</v>
      </c>
      <c r="D284" s="12">
        <v>45838</v>
      </c>
      <c r="E284" t="s">
        <v>2917</v>
      </c>
      <c r="F284" t="s">
        <v>2800</v>
      </c>
      <c r="G284" t="s">
        <v>2788</v>
      </c>
      <c r="H284" t="str">
        <f>IF(_xlfn.XLOOKUP(E284,LD_01[DOCUMENTO],LD_01[REVISÃO])=F284,"VIGENTE","OBSOLETO")</f>
        <v>VIGENTE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https://aterpa-my.sharepoint.com/:f:/g/personal/luis_nunes_aterpa_com_br/IgCVlEOybDu1RrUmmUcPpVgkATRdwz5TarAfYpSYiAP79mY?e=3yxZxw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4" t="s">
        <v>4787</v>
      </c>
    </row>
    <row r="285" spans="1:15" hidden="1" x14ac:dyDescent="0.3">
      <c r="A285" t="s">
        <v>225</v>
      </c>
      <c r="B285">
        <v>1012138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2789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https://aterpa-my.sharepoint.com/:f:/g/personal/luis_nunes_aterpa_com_br/IgCVlEOybDu1RrUmmUcPpVgkATRdwz5TarAfYpSYiAP79mY?e=3yxZxw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5" t="s">
        <v>4787</v>
      </c>
    </row>
    <row r="286" spans="1:15" hidden="1" x14ac:dyDescent="0.3">
      <c r="A286" t="s">
        <v>226</v>
      </c>
      <c r="B286">
        <v>5195355</v>
      </c>
      <c r="C286" t="s">
        <v>5407</v>
      </c>
      <c r="D286" s="12">
        <v>45838</v>
      </c>
      <c r="E286" t="s">
        <v>2918</v>
      </c>
      <c r="F286" t="s">
        <v>2796</v>
      </c>
      <c r="G286" t="s">
        <v>2788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https://aterpa-my.sharepoint.com/:f:/g/personal/luis_nunes_aterpa_com_br/IgCVlEOybDu1RrUmmUcPpVgkATRdwz5TarAfYpSYiAP79mY?e=3yxZxw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6" t="s">
        <v>4787</v>
      </c>
    </row>
    <row r="287" spans="1:15" hidden="1" x14ac:dyDescent="0.3">
      <c r="A287" t="s">
        <v>227</v>
      </c>
      <c r="B287">
        <v>1334423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2789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https://aterpa-my.sharepoint.com/:f:/g/personal/luis_nunes_aterpa_com_br/IgCVlEOybDu1RrUmmUcPpVgkATRdwz5TarAfYpSYiAP79mY?e=3yxZxw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7" t="s">
        <v>4787</v>
      </c>
    </row>
    <row r="288" spans="1:15" hidden="1" x14ac:dyDescent="0.3">
      <c r="A288" t="s">
        <v>228</v>
      </c>
      <c r="B288">
        <v>4994048</v>
      </c>
      <c r="C288" t="s">
        <v>5407</v>
      </c>
      <c r="D288" s="12">
        <v>45838</v>
      </c>
      <c r="E288" t="s">
        <v>2919</v>
      </c>
      <c r="F288" t="s">
        <v>2796</v>
      </c>
      <c r="G288" t="s">
        <v>2788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https://aterpa-my.sharepoint.com/:f:/g/personal/luis_nunes_aterpa_com_br/IgCVlEOybDu1RrUmmUcPpVgkATRdwz5TarAfYpSYiAP79mY?e=3yxZxw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8" t="s">
        <v>4787</v>
      </c>
    </row>
    <row r="289" spans="1:15" hidden="1" x14ac:dyDescent="0.3">
      <c r="A289" t="s">
        <v>229</v>
      </c>
      <c r="B289">
        <v>1321846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2789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https://aterpa-my.sharepoint.com/:f:/g/personal/luis_nunes_aterpa_com_br/IgCVlEOybDu1RrUmmUcPpVgkATRdwz5TarAfYpSYiAP79mY?e=3yxZxw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89" t="s">
        <v>4787</v>
      </c>
    </row>
    <row r="290" spans="1:15" hidden="1" x14ac:dyDescent="0.3">
      <c r="A290" t="s">
        <v>230</v>
      </c>
      <c r="B290">
        <v>4174758</v>
      </c>
      <c r="C290" t="s">
        <v>5407</v>
      </c>
      <c r="D290" s="12">
        <v>45838</v>
      </c>
      <c r="E290" t="s">
        <v>2920</v>
      </c>
      <c r="F290" t="s">
        <v>2794</v>
      </c>
      <c r="G290" t="s">
        <v>2788</v>
      </c>
      <c r="H290" t="str">
        <f>IF(_xlfn.XLOOKUP(E290,LD_01[DOCUMENTO],LD_01[REVISÃO])=F290,"VIGENTE","OBSOLETO")</f>
        <v>OBSOLETO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https://aterpa-my.sharepoint.com/:f:/g/personal/luis_nunes_aterpa_com_br/IgCVlEOybDu1RrUmmUcPpVgkATRdwz5TarAfYpSYiAP79mY?e=3yxZxw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90" t="s">
        <v>4787</v>
      </c>
    </row>
    <row r="291" spans="1:15" hidden="1" x14ac:dyDescent="0.3">
      <c r="A291" t="s">
        <v>231</v>
      </c>
      <c r="B291">
        <v>956588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2789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https://aterpa-my.sharepoint.com/:f:/g/personal/luis_nunes_aterpa_com_br/IgCVlEOybDu1RrUmmUcPpVgkATRdwz5TarAfYpSYiAP79mY?e=3yxZxw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91" t="s">
        <v>4787</v>
      </c>
    </row>
    <row r="292" spans="1:15" hidden="1" x14ac:dyDescent="0.3">
      <c r="A292" t="s">
        <v>232</v>
      </c>
      <c r="B292">
        <v>8177605</v>
      </c>
      <c r="C292" t="s">
        <v>5407</v>
      </c>
      <c r="D292" s="12">
        <v>45838</v>
      </c>
      <c r="E292" t="s">
        <v>2921</v>
      </c>
      <c r="F292" t="s">
        <v>2796</v>
      </c>
      <c r="G292" t="s">
        <v>2788</v>
      </c>
      <c r="H292" t="str">
        <f>IF(_xlfn.XLOOKUP(E292,LD_01[DOCUMENTO],LD_01[REVISÃO])=F292,"VIGENTE","OBSOLETO")</f>
        <v>VIGENTE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https://aterpa-my.sharepoint.com/:f:/g/personal/luis_nunes_aterpa_com_br/IgCVlEOybDu1RrUmmUcPpVgkATRdwz5TarAfYpSYiAP79mY?e=3yxZxw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2" t="s">
        <v>4787</v>
      </c>
    </row>
    <row r="293" spans="1:15" hidden="1" x14ac:dyDescent="0.3">
      <c r="A293" t="s">
        <v>233</v>
      </c>
      <c r="B293">
        <v>1117697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2789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https://aterpa-my.sharepoint.com/:f:/g/personal/luis_nunes_aterpa_com_br/IgCVlEOybDu1RrUmmUcPpVgkATRdwz5TarAfYpSYiAP79mY?e=3yxZxw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3" t="s">
        <v>4787</v>
      </c>
    </row>
    <row r="294" spans="1:15" hidden="1" x14ac:dyDescent="0.3">
      <c r="A294" t="s">
        <v>234</v>
      </c>
      <c r="B294">
        <v>6287276</v>
      </c>
      <c r="C294" t="s">
        <v>5407</v>
      </c>
      <c r="D294" s="12">
        <v>45838</v>
      </c>
      <c r="E294" t="s">
        <v>2922</v>
      </c>
      <c r="F294" t="s">
        <v>2798</v>
      </c>
      <c r="G294" t="s">
        <v>2788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https://aterpa-my.sharepoint.com/:f:/g/personal/luis_nunes_aterpa_com_br/IgCVlEOybDu1RrUmmUcPpVgkATRdwz5TarAfYpSYiAP79mY?e=3yxZxw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4" t="s">
        <v>4787</v>
      </c>
    </row>
    <row r="295" spans="1:15" hidden="1" x14ac:dyDescent="0.3">
      <c r="A295" t="s">
        <v>235</v>
      </c>
      <c r="B295">
        <v>613015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2789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https://aterpa-my.sharepoint.com/:f:/g/personal/luis_nunes_aterpa_com_br/IgCVlEOybDu1RrUmmUcPpVgkATRdwz5TarAfYpSYiAP79mY?e=3yxZxw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5" t="s">
        <v>4787</v>
      </c>
    </row>
    <row r="296" spans="1:15" hidden="1" x14ac:dyDescent="0.3">
      <c r="A296" t="s">
        <v>236</v>
      </c>
      <c r="B296">
        <v>1577969</v>
      </c>
      <c r="C296" t="s">
        <v>5407</v>
      </c>
      <c r="D296" s="12">
        <v>45838</v>
      </c>
      <c r="E296" t="s">
        <v>2923</v>
      </c>
      <c r="F296" t="s">
        <v>2792</v>
      </c>
      <c r="G296" t="s">
        <v>2788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https://aterpa-my.sharepoint.com/:f:/g/personal/luis_nunes_aterpa_com_br/IgCVlEOybDu1RrUmmUcPpVgkATRdwz5TarAfYpSYiAP79mY?e=3yxZxw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6" t="s">
        <v>4787</v>
      </c>
    </row>
    <row r="297" spans="1:15" hidden="1" x14ac:dyDescent="0.3">
      <c r="A297" t="s">
        <v>237</v>
      </c>
      <c r="B297">
        <v>273242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2789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https://aterpa-my.sharepoint.com/:f:/g/personal/luis_nunes_aterpa_com_br/IgCVlEOybDu1RrUmmUcPpVgkATRdwz5TarAfYpSYiAP79mY?e=3yxZxw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7" t="s">
        <v>4787</v>
      </c>
    </row>
    <row r="298" spans="1:15" hidden="1" x14ac:dyDescent="0.3">
      <c r="A298" t="s">
        <v>238</v>
      </c>
      <c r="B298">
        <v>2295145</v>
      </c>
      <c r="C298" t="s">
        <v>5407</v>
      </c>
      <c r="D298" s="12">
        <v>45838</v>
      </c>
      <c r="E298" t="s">
        <v>2924</v>
      </c>
      <c r="F298" t="s">
        <v>2819</v>
      </c>
      <c r="G298" t="s">
        <v>2788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https://aterpa-my.sharepoint.com/:f:/g/personal/luis_nunes_aterpa_com_br/IgCVlEOybDu1RrUmmUcPpVgkATRdwz5TarAfYpSYiAP79mY?e=3yxZxw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8" t="s">
        <v>4787</v>
      </c>
    </row>
    <row r="299" spans="1:15" hidden="1" x14ac:dyDescent="0.3">
      <c r="A299" t="s">
        <v>239</v>
      </c>
      <c r="B299">
        <v>837521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2789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https://aterpa-my.sharepoint.com/:f:/g/personal/luis_nunes_aterpa_com_br/IgCVlEOybDu1RrUmmUcPpVgkATRdwz5TarAfYpSYiAP79mY?e=3yxZxw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99" t="s">
        <v>4787</v>
      </c>
    </row>
    <row r="300" spans="1:15" hidden="1" x14ac:dyDescent="0.3">
      <c r="A300" t="s">
        <v>240</v>
      </c>
      <c r="B300">
        <v>1496385</v>
      </c>
      <c r="C300" t="s">
        <v>5407</v>
      </c>
      <c r="D300" s="12">
        <v>45838</v>
      </c>
      <c r="E300" t="s">
        <v>2925</v>
      </c>
      <c r="F300" t="s">
        <v>2787</v>
      </c>
      <c r="G300" t="s">
        <v>2788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https://aterpa-my.sharepoint.com/:f:/g/personal/luis_nunes_aterpa_com_br/IgCVlEOybDu1RrUmmUcPpVgkATRdwz5TarAfYpSYiAP79mY?e=3yxZxw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0" t="s">
        <v>4787</v>
      </c>
    </row>
    <row r="301" spans="1:15" hidden="1" x14ac:dyDescent="0.3">
      <c r="A301" t="s">
        <v>241</v>
      </c>
      <c r="B301">
        <v>287707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2789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https://aterpa-my.sharepoint.com/:f:/g/personal/luis_nunes_aterpa_com_br/IgCVlEOybDu1RrUmmUcPpVgkATRdwz5TarAfYpSYiAP79mY?e=3yxZxw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1" t="s">
        <v>4787</v>
      </c>
    </row>
    <row r="302" spans="1:15" hidden="1" x14ac:dyDescent="0.3">
      <c r="A302" t="s">
        <v>242</v>
      </c>
      <c r="B302">
        <v>1936668</v>
      </c>
      <c r="C302" t="s">
        <v>5407</v>
      </c>
      <c r="D302" s="12">
        <v>45838</v>
      </c>
      <c r="E302" t="s">
        <v>2926</v>
      </c>
      <c r="F302" t="s">
        <v>2792</v>
      </c>
      <c r="G302" t="s">
        <v>2788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https://aterpa-my.sharepoint.com/:f:/g/personal/luis_nunes_aterpa_com_br/IgCVlEOybDu1RrUmmUcPpVgkATRdwz5TarAfYpSYiAP79mY?e=3yxZxw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2" t="s">
        <v>4787</v>
      </c>
    </row>
    <row r="303" spans="1:15" hidden="1" x14ac:dyDescent="0.3">
      <c r="A303" t="s">
        <v>243</v>
      </c>
      <c r="B303">
        <v>396561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2789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https://aterpa-my.sharepoint.com/:f:/g/personal/luis_nunes_aterpa_com_br/IgCVlEOybDu1RrUmmUcPpVgkATRdwz5TarAfYpSYiAP79mY?e=3yxZxw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3" t="s">
        <v>4787</v>
      </c>
    </row>
    <row r="304" spans="1:15" hidden="1" x14ac:dyDescent="0.3">
      <c r="A304" t="s">
        <v>244</v>
      </c>
      <c r="B304">
        <v>2889957</v>
      </c>
      <c r="C304" t="s">
        <v>5407</v>
      </c>
      <c r="D304" s="12">
        <v>45838</v>
      </c>
      <c r="E304" t="s">
        <v>2927</v>
      </c>
      <c r="F304" t="s">
        <v>2787</v>
      </c>
      <c r="G304" t="s">
        <v>2788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https://aterpa-my.sharepoint.com/:f:/g/personal/luis_nunes_aterpa_com_br/IgCVlEOybDu1RrUmmUcPpVgkATRdwz5TarAfYpSYiAP79mY?e=3yxZxw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4" t="s">
        <v>4787</v>
      </c>
    </row>
    <row r="305" spans="1:15" hidden="1" x14ac:dyDescent="0.3">
      <c r="A305" t="s">
        <v>245</v>
      </c>
      <c r="B305">
        <v>593019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2789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https://aterpa-my.sharepoint.com/:f:/g/personal/luis_nunes_aterpa_com_br/IgCVlEOybDu1RrUmmUcPpVgkATRdwz5TarAfYpSYiAP79mY?e=3yxZxw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5" t="s">
        <v>4787</v>
      </c>
    </row>
    <row r="306" spans="1:15" hidden="1" x14ac:dyDescent="0.3">
      <c r="A306" t="s">
        <v>299</v>
      </c>
      <c r="B306">
        <v>4695872</v>
      </c>
      <c r="C306" t="s">
        <v>5407</v>
      </c>
      <c r="D306" s="12">
        <v>45838</v>
      </c>
      <c r="E306" t="s">
        <v>2956</v>
      </c>
      <c r="F306" t="s">
        <v>2819</v>
      </c>
      <c r="G306" t="s">
        <v>2788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https://aterpa-my.sharepoint.com/:f:/g/personal/luis_nunes_aterpa_com_br/IgCVlEOybDu1RrUmmUcPpVgkATRdwz5TarAfYpSYiAP79mY?e=3yxZxw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6" t="s">
        <v>4787</v>
      </c>
    </row>
    <row r="307" spans="1:15" hidden="1" x14ac:dyDescent="0.3">
      <c r="A307" t="s">
        <v>300</v>
      </c>
      <c r="B307">
        <v>438423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2789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https://aterpa-my.sharepoint.com/:f:/g/personal/luis_nunes_aterpa_com_br/IgCVlEOybDu1RrUmmUcPpVgkATRdwz5TarAfYpSYiAP79mY?e=3yxZxw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7" t="s">
        <v>4787</v>
      </c>
    </row>
    <row r="308" spans="1:15" hidden="1" x14ac:dyDescent="0.3">
      <c r="A308" t="s">
        <v>301</v>
      </c>
      <c r="B308">
        <v>5546745</v>
      </c>
      <c r="C308" t="s">
        <v>5407</v>
      </c>
      <c r="D308" s="12">
        <v>45838</v>
      </c>
      <c r="E308" t="s">
        <v>2957</v>
      </c>
      <c r="F308" t="s">
        <v>2800</v>
      </c>
      <c r="G308" t="s">
        <v>2788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https://aterpa-my.sharepoint.com/:f:/g/personal/luis_nunes_aterpa_com_br/IgCVlEOybDu1RrUmmUcPpVgkATRdwz5TarAfYpSYiAP79mY?e=3yxZxw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8" t="s">
        <v>4787</v>
      </c>
    </row>
    <row r="309" spans="1:15" hidden="1" x14ac:dyDescent="0.3">
      <c r="A309" t="s">
        <v>302</v>
      </c>
      <c r="B309">
        <v>399854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2789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https://aterpa-my.sharepoint.com/:f:/g/personal/luis_nunes_aterpa_com_br/IgCVlEOybDu1RrUmmUcPpVgkATRdwz5TarAfYpSYiAP79mY?e=3yxZxw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09" t="s">
        <v>4787</v>
      </c>
    </row>
    <row r="310" spans="1:15" hidden="1" x14ac:dyDescent="0.3">
      <c r="A310" t="s">
        <v>303</v>
      </c>
      <c r="B310">
        <v>2671684</v>
      </c>
      <c r="C310" t="s">
        <v>5407</v>
      </c>
      <c r="D310" s="12">
        <v>45838</v>
      </c>
      <c r="E310" t="s">
        <v>2958</v>
      </c>
      <c r="F310" t="s">
        <v>2796</v>
      </c>
      <c r="G310" t="s">
        <v>2788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https://aterpa-my.sharepoint.com/:f:/g/personal/luis_nunes_aterpa_com_br/IgCVlEOybDu1RrUmmUcPpVgkATRdwz5TarAfYpSYiAP79mY?e=3yxZxw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0" t="s">
        <v>4787</v>
      </c>
    </row>
    <row r="311" spans="1:15" hidden="1" x14ac:dyDescent="0.3">
      <c r="A311" t="s">
        <v>304</v>
      </c>
      <c r="B311">
        <v>693479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2789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https://aterpa-my.sharepoint.com/:f:/g/personal/luis_nunes_aterpa_com_br/IgCVlEOybDu1RrUmmUcPpVgkATRdwz5TarAfYpSYiAP79mY?e=3yxZxw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1" t="s">
        <v>4787</v>
      </c>
    </row>
    <row r="312" spans="1:15" hidden="1" x14ac:dyDescent="0.3">
      <c r="A312" t="s">
        <v>305</v>
      </c>
      <c r="B312">
        <v>2628951</v>
      </c>
      <c r="C312" t="s">
        <v>5407</v>
      </c>
      <c r="D312" s="12">
        <v>45838</v>
      </c>
      <c r="E312" t="s">
        <v>2959</v>
      </c>
      <c r="F312" t="s">
        <v>2796</v>
      </c>
      <c r="G312" t="s">
        <v>2788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https://aterpa-my.sharepoint.com/:f:/g/personal/luis_nunes_aterpa_com_br/IgCVlEOybDu1RrUmmUcPpVgkATRdwz5TarAfYpSYiAP79mY?e=3yxZxw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2" t="s">
        <v>4787</v>
      </c>
    </row>
    <row r="313" spans="1:15" hidden="1" x14ac:dyDescent="0.3">
      <c r="A313" t="s">
        <v>306</v>
      </c>
      <c r="B313">
        <v>598534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2789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https://aterpa-my.sharepoint.com/:f:/g/personal/luis_nunes_aterpa_com_br/IgCVlEOybDu1RrUmmUcPpVgkATRdwz5TarAfYpSYiAP79mY?e=3yxZxw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3" t="s">
        <v>4787</v>
      </c>
    </row>
    <row r="314" spans="1:15" hidden="1" x14ac:dyDescent="0.3">
      <c r="A314" t="s">
        <v>307</v>
      </c>
      <c r="B314">
        <v>979099</v>
      </c>
      <c r="C314" t="s">
        <v>5407</v>
      </c>
      <c r="D314" s="12">
        <v>45838</v>
      </c>
      <c r="E314" t="s">
        <v>2960</v>
      </c>
      <c r="F314" t="s">
        <v>2800</v>
      </c>
      <c r="G314" t="s">
        <v>2788</v>
      </c>
      <c r="H314" t="str">
        <f>IF(_xlfn.XLOOKUP(E314,LD_01[DOCUMENTO],LD_01[REVISÃO])=F314,"VIGENTE","OBSOLETO")</f>
        <v>OBSOLETO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https://aterpa-my.sharepoint.com/:f:/g/personal/luis_nunes_aterpa_com_br/IgCVlEOybDu1RrUmmUcPpVgkATRdwz5TarAfYpSYiAP79mY?e=3yxZxw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4" t="s">
        <v>4787</v>
      </c>
    </row>
    <row r="315" spans="1:15" hidden="1" x14ac:dyDescent="0.3">
      <c r="A315" t="s">
        <v>308</v>
      </c>
      <c r="B315">
        <v>374794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2789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https://aterpa-my.sharepoint.com/:f:/g/personal/luis_nunes_aterpa_com_br/IgCVlEOybDu1RrUmmUcPpVgkATRdwz5TarAfYpSYiAP79mY?e=3yxZxw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5" t="s">
        <v>4787</v>
      </c>
    </row>
    <row r="316" spans="1:15" hidden="1" x14ac:dyDescent="0.3">
      <c r="A316" t="s">
        <v>284</v>
      </c>
      <c r="B316">
        <v>2499806</v>
      </c>
      <c r="C316" t="s">
        <v>5407</v>
      </c>
      <c r="D316" s="12">
        <v>45838</v>
      </c>
      <c r="E316" t="s">
        <v>2948</v>
      </c>
      <c r="F316" t="s">
        <v>2787</v>
      </c>
      <c r="G316" t="s">
        <v>2788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https://aterpa-my.sharepoint.com/:f:/g/personal/luis_nunes_aterpa_com_br/IgCVlEOybDu1RrUmmUcPpVgkATRdwz5TarAfYpSYiAP79mY?e=3yxZxw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6" t="s">
        <v>4787</v>
      </c>
    </row>
    <row r="317" spans="1:15" hidden="1" x14ac:dyDescent="0.3">
      <c r="A317" t="s">
        <v>285</v>
      </c>
      <c r="B317">
        <v>338070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2789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https://aterpa-my.sharepoint.com/:f:/g/personal/luis_nunes_aterpa_com_br/IgCVlEOybDu1RrUmmUcPpVgkATRdwz5TarAfYpSYiAP79mY?e=3yxZxw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7" t="s">
        <v>4787</v>
      </c>
    </row>
    <row r="318" spans="1:15" hidden="1" x14ac:dyDescent="0.3">
      <c r="A318" t="s">
        <v>286</v>
      </c>
      <c r="B318">
        <v>1462618</v>
      </c>
      <c r="C318" t="s">
        <v>5407</v>
      </c>
      <c r="D318" s="12">
        <v>45838</v>
      </c>
      <c r="E318" t="s">
        <v>2949</v>
      </c>
      <c r="F318" t="s">
        <v>2787</v>
      </c>
      <c r="G318" t="s">
        <v>2788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https://aterpa-my.sharepoint.com/:f:/g/personal/luis_nunes_aterpa_com_br/IgCVlEOybDu1RrUmmUcPpVgkATRdwz5TarAfYpSYiAP79mY?e=3yxZxw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8" t="s">
        <v>4787</v>
      </c>
    </row>
    <row r="319" spans="1:15" hidden="1" x14ac:dyDescent="0.3">
      <c r="A319" t="s">
        <v>287</v>
      </c>
      <c r="B319">
        <v>334923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2789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https://aterpa-my.sharepoint.com/:f:/g/personal/luis_nunes_aterpa_com_br/IgCVlEOybDu1RrUmmUcPpVgkATRdwz5TarAfYpSYiAP79mY?e=3yxZxw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19" t="s">
        <v>4787</v>
      </c>
    </row>
    <row r="320" spans="1:15" hidden="1" x14ac:dyDescent="0.3">
      <c r="A320" t="s">
        <v>288</v>
      </c>
      <c r="B320">
        <v>1364682</v>
      </c>
      <c r="C320" t="s">
        <v>5407</v>
      </c>
      <c r="D320" s="12">
        <v>45838</v>
      </c>
      <c r="E320" t="s">
        <v>2950</v>
      </c>
      <c r="F320" t="s">
        <v>2787</v>
      </c>
      <c r="G320" t="s">
        <v>2788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https://aterpa-my.sharepoint.com/:f:/g/personal/luis_nunes_aterpa_com_br/IgCVlEOybDu1RrUmmUcPpVgkATRdwz5TarAfYpSYiAP79mY?e=3yxZxw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0" t="s">
        <v>4787</v>
      </c>
    </row>
    <row r="321" spans="1:15" hidden="1" x14ac:dyDescent="0.3">
      <c r="A321" t="s">
        <v>289</v>
      </c>
      <c r="B321">
        <v>247391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2789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https://aterpa-my.sharepoint.com/:f:/g/personal/luis_nunes_aterpa_com_br/IgCVlEOybDu1RrUmmUcPpVgkATRdwz5TarAfYpSYiAP79mY?e=3yxZxw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1" t="s">
        <v>4787</v>
      </c>
    </row>
    <row r="322" spans="1:15" hidden="1" x14ac:dyDescent="0.3">
      <c r="A322" t="s">
        <v>290</v>
      </c>
      <c r="B322">
        <v>1440509</v>
      </c>
      <c r="C322" t="s">
        <v>5407</v>
      </c>
      <c r="D322" s="12">
        <v>45838</v>
      </c>
      <c r="E322" t="s">
        <v>2951</v>
      </c>
      <c r="F322" t="s">
        <v>2787</v>
      </c>
      <c r="G322" t="s">
        <v>2788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https://aterpa-my.sharepoint.com/:f:/g/personal/luis_nunes_aterpa_com_br/IgCVlEOybDu1RrUmmUcPpVgkATRdwz5TarAfYpSYiAP79mY?e=3yxZxw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2" t="s">
        <v>4787</v>
      </c>
    </row>
    <row r="323" spans="1:15" hidden="1" x14ac:dyDescent="0.3">
      <c r="A323" t="s">
        <v>291</v>
      </c>
      <c r="B323">
        <v>253592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2789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https://aterpa-my.sharepoint.com/:f:/g/personal/luis_nunes_aterpa_com_br/IgCVlEOybDu1RrUmmUcPpVgkATRdwz5TarAfYpSYiAP79mY?e=3yxZxw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3" t="s">
        <v>4787</v>
      </c>
    </row>
    <row r="324" spans="1:15" hidden="1" x14ac:dyDescent="0.3">
      <c r="A324" t="s">
        <v>292</v>
      </c>
      <c r="B324">
        <v>1395199</v>
      </c>
      <c r="C324" t="s">
        <v>5407</v>
      </c>
      <c r="D324" s="12">
        <v>45838</v>
      </c>
      <c r="E324" t="s">
        <v>2952</v>
      </c>
      <c r="F324" t="s">
        <v>2787</v>
      </c>
      <c r="G324" t="s">
        <v>2788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https://aterpa-my.sharepoint.com/:f:/g/personal/luis_nunes_aterpa_com_br/IgCVlEOybDu1RrUmmUcPpVgkATRdwz5TarAfYpSYiAP79mY?e=3yxZxw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4" t="s">
        <v>4787</v>
      </c>
    </row>
    <row r="325" spans="1:15" hidden="1" x14ac:dyDescent="0.3">
      <c r="A325" t="s">
        <v>293</v>
      </c>
      <c r="B325">
        <v>249952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2789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https://aterpa-my.sharepoint.com/:f:/g/personal/luis_nunes_aterpa_com_br/IgCVlEOybDu1RrUmmUcPpVgkATRdwz5TarAfYpSYiAP79mY?e=3yxZxw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5" t="s">
        <v>4787</v>
      </c>
    </row>
    <row r="326" spans="1:15" hidden="1" x14ac:dyDescent="0.3">
      <c r="A326" t="s">
        <v>294</v>
      </c>
      <c r="B326">
        <v>1741365</v>
      </c>
      <c r="C326" t="s">
        <v>5407</v>
      </c>
      <c r="D326" s="12">
        <v>45838</v>
      </c>
      <c r="E326" t="s">
        <v>2953</v>
      </c>
      <c r="F326" t="s">
        <v>2787</v>
      </c>
      <c r="G326" t="s">
        <v>2788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https://aterpa-my.sharepoint.com/:f:/g/personal/luis_nunes_aterpa_com_br/IgCVlEOybDu1RrUmmUcPpVgkATRdwz5TarAfYpSYiAP79mY?e=3yxZxw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6" t="s">
        <v>4787</v>
      </c>
    </row>
    <row r="327" spans="1:15" hidden="1" x14ac:dyDescent="0.3">
      <c r="A327" t="s">
        <v>295</v>
      </c>
      <c r="B327">
        <v>250805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2789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https://aterpa-my.sharepoint.com/:f:/g/personal/luis_nunes_aterpa_com_br/IgCVlEOybDu1RrUmmUcPpVgkATRdwz5TarAfYpSYiAP79mY?e=3yxZxw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7" t="s">
        <v>4787</v>
      </c>
    </row>
    <row r="328" spans="1:15" hidden="1" x14ac:dyDescent="0.3">
      <c r="A328" t="s">
        <v>296</v>
      </c>
      <c r="B328">
        <v>1404307</v>
      </c>
      <c r="C328" t="s">
        <v>5407</v>
      </c>
      <c r="D328" s="12">
        <v>45838</v>
      </c>
      <c r="E328" t="s">
        <v>2954</v>
      </c>
      <c r="F328" t="s">
        <v>2787</v>
      </c>
      <c r="G328" t="s">
        <v>2788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https://aterpa-my.sharepoint.com/:f:/g/personal/luis_nunes_aterpa_com_br/IgCVlEOybDu1RrUmmUcPpVgkATRdwz5TarAfYpSYiAP79mY?e=3yxZxw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8" t="s">
        <v>4787</v>
      </c>
    </row>
    <row r="329" spans="1:15" hidden="1" x14ac:dyDescent="0.3">
      <c r="A329" t="s">
        <v>297</v>
      </c>
      <c r="B329">
        <v>244921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2789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https://aterpa-my.sharepoint.com/:f:/g/personal/luis_nunes_aterpa_com_br/IgCVlEOybDu1RrUmmUcPpVgkATRdwz5TarAfYpSYiAP79mY?e=3yxZxw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29" t="s">
        <v>4787</v>
      </c>
    </row>
    <row r="330" spans="1:15" hidden="1" x14ac:dyDescent="0.3">
      <c r="A330" t="s">
        <v>351</v>
      </c>
      <c r="B330">
        <v>3255936</v>
      </c>
      <c r="C330" t="s">
        <v>5407</v>
      </c>
      <c r="D330" s="12">
        <v>45838</v>
      </c>
      <c r="E330" t="s">
        <v>2987</v>
      </c>
      <c r="F330" t="s">
        <v>2800</v>
      </c>
      <c r="G330" t="s">
        <v>2788</v>
      </c>
      <c r="H330" t="str">
        <f>IF(_xlfn.XLOOKUP(E330,LD_01[DOCUMENTO],LD_01[REVISÃO])=F330,"VIGENTE","OBSOLETO")</f>
        <v>VIGENTE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https://aterpa-my.sharepoint.com/:f:/g/personal/luis_nunes_aterpa_com_br/IgCVlEOybDu1RrUmmUcPpVgkATRdwz5TarAfYpSYiAP79mY?e=3yxZxw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0" t="s">
        <v>4787</v>
      </c>
    </row>
    <row r="331" spans="1:15" hidden="1" x14ac:dyDescent="0.3">
      <c r="A331" t="s">
        <v>352</v>
      </c>
      <c r="B331">
        <v>544761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2789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https://aterpa-my.sharepoint.com/:f:/g/personal/luis_nunes_aterpa_com_br/IgCVlEOybDu1RrUmmUcPpVgkATRdwz5TarAfYpSYiAP79mY?e=3yxZxw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1" t="s">
        <v>4787</v>
      </c>
    </row>
    <row r="332" spans="1:15" hidden="1" x14ac:dyDescent="0.3">
      <c r="A332" t="s">
        <v>353</v>
      </c>
      <c r="B332">
        <v>2764434</v>
      </c>
      <c r="C332" t="s">
        <v>5407</v>
      </c>
      <c r="D332" s="12">
        <v>45838</v>
      </c>
      <c r="E332" t="s">
        <v>2988</v>
      </c>
      <c r="F332" t="s">
        <v>2800</v>
      </c>
      <c r="G332" t="s">
        <v>2788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https://aterpa-my.sharepoint.com/:f:/g/personal/luis_nunes_aterpa_com_br/IgCVlEOybDu1RrUmmUcPpVgkATRdwz5TarAfYpSYiAP79mY?e=3yxZxw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2" t="s">
        <v>4787</v>
      </c>
    </row>
    <row r="333" spans="1:15" hidden="1" x14ac:dyDescent="0.3">
      <c r="A333" t="s">
        <v>354</v>
      </c>
      <c r="B333">
        <v>677002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2789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https://aterpa-my.sharepoint.com/:f:/g/personal/luis_nunes_aterpa_com_br/IgCVlEOybDu1RrUmmUcPpVgkATRdwz5TarAfYpSYiAP79mY?e=3yxZxw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3" t="s">
        <v>4787</v>
      </c>
    </row>
    <row r="334" spans="1:15" hidden="1" x14ac:dyDescent="0.3">
      <c r="A334" t="s">
        <v>355</v>
      </c>
      <c r="B334">
        <v>2881671</v>
      </c>
      <c r="C334" t="s">
        <v>5407</v>
      </c>
      <c r="D334" s="12">
        <v>45838</v>
      </c>
      <c r="E334" t="s">
        <v>2989</v>
      </c>
      <c r="F334" t="s">
        <v>2798</v>
      </c>
      <c r="G334" t="s">
        <v>2788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https://aterpa-my.sharepoint.com/:f:/g/personal/luis_nunes_aterpa_com_br/IgCVlEOybDu1RrUmmUcPpVgkATRdwz5TarAfYpSYiAP79mY?e=3yxZxw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4" t="s">
        <v>4787</v>
      </c>
    </row>
    <row r="335" spans="1:15" hidden="1" x14ac:dyDescent="0.3">
      <c r="A335" t="s">
        <v>356</v>
      </c>
      <c r="B335">
        <v>777707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2789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https://aterpa-my.sharepoint.com/:f:/g/personal/luis_nunes_aterpa_com_br/IgCVlEOybDu1RrUmmUcPpVgkATRdwz5TarAfYpSYiAP79mY?e=3yxZxw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5" t="s">
        <v>4787</v>
      </c>
    </row>
    <row r="336" spans="1:15" hidden="1" x14ac:dyDescent="0.3">
      <c r="A336" t="s">
        <v>357</v>
      </c>
      <c r="B336">
        <v>2418027</v>
      </c>
      <c r="C336" t="s">
        <v>5407</v>
      </c>
      <c r="D336" s="12">
        <v>45838</v>
      </c>
      <c r="E336" t="s">
        <v>2990</v>
      </c>
      <c r="F336" t="s">
        <v>2800</v>
      </c>
      <c r="G336" t="s">
        <v>2788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https://aterpa-my.sharepoint.com/:f:/g/personal/luis_nunes_aterpa_com_br/IgCVlEOybDu1RrUmmUcPpVgkATRdwz5TarAfYpSYiAP79mY?e=3yxZxw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6" t="s">
        <v>4787</v>
      </c>
    </row>
    <row r="337" spans="1:15" hidden="1" x14ac:dyDescent="0.3">
      <c r="A337" t="s">
        <v>358</v>
      </c>
      <c r="B337">
        <v>522051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2789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https://aterpa-my.sharepoint.com/:f:/g/personal/luis_nunes_aterpa_com_br/IgCVlEOybDu1RrUmmUcPpVgkATRdwz5TarAfYpSYiAP79mY?e=3yxZxw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7" t="s">
        <v>4787</v>
      </c>
    </row>
    <row r="338" spans="1:15" hidden="1" x14ac:dyDescent="0.3">
      <c r="A338" t="s">
        <v>359</v>
      </c>
      <c r="B338">
        <v>3006541</v>
      </c>
      <c r="C338" t="s">
        <v>5407</v>
      </c>
      <c r="D338" s="12">
        <v>45838</v>
      </c>
      <c r="E338" t="s">
        <v>2991</v>
      </c>
      <c r="F338" t="s">
        <v>2800</v>
      </c>
      <c r="G338" t="s">
        <v>2788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https://aterpa-my.sharepoint.com/:f:/g/personal/luis_nunes_aterpa_com_br/IgCVlEOybDu1RrUmmUcPpVgkATRdwz5TarAfYpSYiAP79mY?e=3yxZxw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8" t="s">
        <v>4787</v>
      </c>
    </row>
    <row r="339" spans="1:15" hidden="1" x14ac:dyDescent="0.3">
      <c r="A339" t="s">
        <v>360</v>
      </c>
      <c r="B339">
        <v>683069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2789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https://aterpa-my.sharepoint.com/:f:/g/personal/luis_nunes_aterpa_com_br/IgCVlEOybDu1RrUmmUcPpVgkATRdwz5TarAfYpSYiAP79mY?e=3yxZxw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39" t="s">
        <v>4787</v>
      </c>
    </row>
    <row r="340" spans="1:15" hidden="1" x14ac:dyDescent="0.3">
      <c r="A340" t="s">
        <v>361</v>
      </c>
      <c r="B340">
        <v>2210026</v>
      </c>
      <c r="C340" t="s">
        <v>5407</v>
      </c>
      <c r="D340" s="12">
        <v>45838</v>
      </c>
      <c r="E340" t="s">
        <v>2992</v>
      </c>
      <c r="F340" t="s">
        <v>2800</v>
      </c>
      <c r="G340" t="s">
        <v>2788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https://aterpa-my.sharepoint.com/:f:/g/personal/luis_nunes_aterpa_com_br/IgCVlEOybDu1RrUmmUcPpVgkATRdwz5TarAfYpSYiAP79mY?e=3yxZxw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0" t="s">
        <v>4787</v>
      </c>
    </row>
    <row r="341" spans="1:15" hidden="1" x14ac:dyDescent="0.3">
      <c r="A341" t="s">
        <v>362</v>
      </c>
      <c r="B341">
        <v>437192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2789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https://aterpa-my.sharepoint.com/:f:/g/personal/luis_nunes_aterpa_com_br/IgCVlEOybDu1RrUmmUcPpVgkATRdwz5TarAfYpSYiAP79mY?e=3yxZxw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1" t="s">
        <v>4787</v>
      </c>
    </row>
    <row r="342" spans="1:15" hidden="1" x14ac:dyDescent="0.3">
      <c r="A342" t="s">
        <v>404</v>
      </c>
      <c r="B342">
        <v>3370593</v>
      </c>
      <c r="C342" t="s">
        <v>5407</v>
      </c>
      <c r="D342" s="12">
        <v>45838</v>
      </c>
      <c r="E342" t="s">
        <v>3015</v>
      </c>
      <c r="F342" t="s">
        <v>2798</v>
      </c>
      <c r="G342" t="s">
        <v>2788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https://aterpa-my.sharepoint.com/:f:/g/personal/luis_nunes_aterpa_com_br/IgCVlEOybDu1RrUmmUcPpVgkATRdwz5TarAfYpSYiAP79mY?e=3yxZxw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2" t="s">
        <v>4787</v>
      </c>
    </row>
    <row r="343" spans="1:15" hidden="1" x14ac:dyDescent="0.3">
      <c r="A343" t="s">
        <v>405</v>
      </c>
      <c r="B343">
        <v>532436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2789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https://aterpa-my.sharepoint.com/:f:/g/personal/luis_nunes_aterpa_com_br/IgCVlEOybDu1RrUmmUcPpVgkATRdwz5TarAfYpSYiAP79mY?e=3yxZxw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3" t="s">
        <v>4787</v>
      </c>
    </row>
    <row r="344" spans="1:15" hidden="1" x14ac:dyDescent="0.3">
      <c r="A344" t="s">
        <v>406</v>
      </c>
      <c r="B344">
        <v>2924666</v>
      </c>
      <c r="C344" t="s">
        <v>5407</v>
      </c>
      <c r="D344" s="12">
        <v>45838</v>
      </c>
      <c r="E344" t="s">
        <v>3016</v>
      </c>
      <c r="F344" t="s">
        <v>2798</v>
      </c>
      <c r="G344" t="s">
        <v>2788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https://aterpa-my.sharepoint.com/:f:/g/personal/luis_nunes_aterpa_com_br/IgCVlEOybDu1RrUmmUcPpVgkATRdwz5TarAfYpSYiAP79mY?e=3yxZxw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4" t="s">
        <v>4787</v>
      </c>
    </row>
    <row r="345" spans="1:15" hidden="1" x14ac:dyDescent="0.3">
      <c r="A345" t="s">
        <v>407</v>
      </c>
      <c r="B345">
        <v>701829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2789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https://aterpa-my.sharepoint.com/:f:/g/personal/luis_nunes_aterpa_com_br/IgCVlEOybDu1RrUmmUcPpVgkATRdwz5TarAfYpSYiAP79mY?e=3yxZxw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5" t="s">
        <v>4787</v>
      </c>
    </row>
    <row r="346" spans="1:15" hidden="1" x14ac:dyDescent="0.3">
      <c r="A346" t="s">
        <v>408</v>
      </c>
      <c r="B346">
        <v>2879320</v>
      </c>
      <c r="C346" t="s">
        <v>5407</v>
      </c>
      <c r="D346" s="12">
        <v>45838</v>
      </c>
      <c r="E346" t="s">
        <v>3017</v>
      </c>
      <c r="F346" t="s">
        <v>2798</v>
      </c>
      <c r="G346" t="s">
        <v>2788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https://aterpa-my.sharepoint.com/:f:/g/personal/luis_nunes_aterpa_com_br/IgCVlEOybDu1RrUmmUcPpVgkATRdwz5TarAfYpSYiAP79mY?e=3yxZxw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6" t="s">
        <v>4787</v>
      </c>
    </row>
    <row r="347" spans="1:15" hidden="1" x14ac:dyDescent="0.3">
      <c r="A347" t="s">
        <v>409</v>
      </c>
      <c r="B347">
        <v>750628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2789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https://aterpa-my.sharepoint.com/:f:/g/personal/luis_nunes_aterpa_com_br/IgCVlEOybDu1RrUmmUcPpVgkATRdwz5TarAfYpSYiAP79mY?e=3yxZxw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7" t="s">
        <v>4787</v>
      </c>
    </row>
    <row r="348" spans="1:15" hidden="1" x14ac:dyDescent="0.3">
      <c r="A348" t="s">
        <v>410</v>
      </c>
      <c r="B348">
        <v>2547257</v>
      </c>
      <c r="C348" t="s">
        <v>5407</v>
      </c>
      <c r="D348" s="12">
        <v>45838</v>
      </c>
      <c r="E348" t="s">
        <v>3018</v>
      </c>
      <c r="F348" t="s">
        <v>2798</v>
      </c>
      <c r="G348" t="s">
        <v>2788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https://aterpa-my.sharepoint.com/:f:/g/personal/luis_nunes_aterpa_com_br/IgCVlEOybDu1RrUmmUcPpVgkATRdwz5TarAfYpSYiAP79mY?e=3yxZxw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8" t="s">
        <v>4787</v>
      </c>
    </row>
    <row r="349" spans="1:15" hidden="1" x14ac:dyDescent="0.3">
      <c r="A349" t="s">
        <v>411</v>
      </c>
      <c r="B349">
        <v>553937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2789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https://aterpa-my.sharepoint.com/:f:/g/personal/luis_nunes_aterpa_com_br/IgCVlEOybDu1RrUmmUcPpVgkATRdwz5TarAfYpSYiAP79mY?e=3yxZxw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49" t="s">
        <v>4787</v>
      </c>
    </row>
    <row r="350" spans="1:15" hidden="1" x14ac:dyDescent="0.3">
      <c r="A350" t="s">
        <v>412</v>
      </c>
      <c r="B350">
        <v>3240086</v>
      </c>
      <c r="C350" t="s">
        <v>5407</v>
      </c>
      <c r="D350" s="12">
        <v>45838</v>
      </c>
      <c r="E350" t="s">
        <v>3019</v>
      </c>
      <c r="F350" t="s">
        <v>2798</v>
      </c>
      <c r="G350" t="s">
        <v>2788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https://aterpa-my.sharepoint.com/:f:/g/personal/luis_nunes_aterpa_com_br/IgCVlEOybDu1RrUmmUcPpVgkATRdwz5TarAfYpSYiAP79mY?e=3yxZxw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0" t="s">
        <v>4787</v>
      </c>
    </row>
    <row r="351" spans="1:15" hidden="1" x14ac:dyDescent="0.3">
      <c r="A351" t="s">
        <v>413</v>
      </c>
      <c r="B351">
        <v>920766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2789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https://aterpa-my.sharepoint.com/:f:/g/personal/luis_nunes_aterpa_com_br/IgCVlEOybDu1RrUmmUcPpVgkATRdwz5TarAfYpSYiAP79mY?e=3yxZxw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1" t="s">
        <v>4787</v>
      </c>
    </row>
    <row r="352" spans="1:15" hidden="1" x14ac:dyDescent="0.3">
      <c r="A352" t="s">
        <v>414</v>
      </c>
      <c r="B352">
        <v>14249141</v>
      </c>
      <c r="C352" t="s">
        <v>5407</v>
      </c>
      <c r="D352" s="12">
        <v>45838</v>
      </c>
      <c r="E352" t="s">
        <v>3020</v>
      </c>
      <c r="F352" t="s">
        <v>2796</v>
      </c>
      <c r="G352" t="s">
        <v>2788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https://aterpa-my.sharepoint.com/:f:/g/personal/luis_nunes_aterpa_com_br/IgCVlEOybDu1RrUmmUcPpVgkATRdwz5TarAfYpSYiAP79mY?e=3yxZxw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2" t="s">
        <v>4787</v>
      </c>
    </row>
    <row r="353" spans="1:15" hidden="1" x14ac:dyDescent="0.3">
      <c r="A353" t="s">
        <v>415</v>
      </c>
      <c r="B353">
        <v>515310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2789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https://aterpa-my.sharepoint.com/:f:/g/personal/luis_nunes_aterpa_com_br/IgCVlEOybDu1RrUmmUcPpVgkATRdwz5TarAfYpSYiAP79mY?e=3yxZxw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3" t="s">
        <v>4787</v>
      </c>
    </row>
    <row r="354" spans="1:15" hidden="1" x14ac:dyDescent="0.3">
      <c r="A354" t="s">
        <v>377</v>
      </c>
      <c r="B354">
        <v>2269102</v>
      </c>
      <c r="C354" t="s">
        <v>5407</v>
      </c>
      <c r="D354" s="12">
        <v>45838</v>
      </c>
      <c r="E354" t="s">
        <v>3001</v>
      </c>
      <c r="F354" t="s">
        <v>2819</v>
      </c>
      <c r="G354" t="s">
        <v>2788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https://aterpa-my.sharepoint.com/:f:/g/personal/luis_nunes_aterpa_com_br/IgCVlEOybDu1RrUmmUcPpVgkATRdwz5TarAfYpSYiAP79mY?e=3yxZxw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4" t="s">
        <v>4787</v>
      </c>
    </row>
    <row r="355" spans="1:15" hidden="1" x14ac:dyDescent="0.3">
      <c r="A355" t="s">
        <v>378</v>
      </c>
      <c r="B355">
        <v>336613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2789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https://aterpa-my.sharepoint.com/:f:/g/personal/luis_nunes_aterpa_com_br/IgCVlEOybDu1RrUmmUcPpVgkATRdwz5TarAfYpSYiAP79mY?e=3yxZxw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5" t="s">
        <v>4787</v>
      </c>
    </row>
    <row r="356" spans="1:15" hidden="1" x14ac:dyDescent="0.3">
      <c r="A356" t="s">
        <v>379</v>
      </c>
      <c r="B356">
        <v>2436534</v>
      </c>
      <c r="C356" t="s">
        <v>5407</v>
      </c>
      <c r="D356" s="12">
        <v>45838</v>
      </c>
      <c r="E356" t="s">
        <v>3002</v>
      </c>
      <c r="F356" t="s">
        <v>2819</v>
      </c>
      <c r="G356" t="s">
        <v>2788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https://aterpa-my.sharepoint.com/:f:/g/personal/luis_nunes_aterpa_com_br/IgCVlEOybDu1RrUmmUcPpVgkATRdwz5TarAfYpSYiAP79mY?e=3yxZxw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6" t="s">
        <v>4787</v>
      </c>
    </row>
    <row r="357" spans="1:15" hidden="1" x14ac:dyDescent="0.3">
      <c r="A357" t="s">
        <v>380</v>
      </c>
      <c r="B357">
        <v>605629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2789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https://aterpa-my.sharepoint.com/:f:/g/personal/luis_nunes_aterpa_com_br/IgCVlEOybDu1RrUmmUcPpVgkATRdwz5TarAfYpSYiAP79mY?e=3yxZxw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7" t="s">
        <v>4787</v>
      </c>
    </row>
    <row r="358" spans="1:15" hidden="1" x14ac:dyDescent="0.3">
      <c r="A358" t="s">
        <v>381</v>
      </c>
      <c r="B358">
        <v>2235398</v>
      </c>
      <c r="C358" t="s">
        <v>5407</v>
      </c>
      <c r="D358" s="12">
        <v>45838</v>
      </c>
      <c r="E358" t="s">
        <v>3003</v>
      </c>
      <c r="F358" t="s">
        <v>2819</v>
      </c>
      <c r="G358" t="s">
        <v>2788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https://aterpa-my.sharepoint.com/:f:/g/personal/luis_nunes_aterpa_com_br/IgCVlEOybDu1RrUmmUcPpVgkATRdwz5TarAfYpSYiAP79mY?e=3yxZxw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8" t="s">
        <v>4787</v>
      </c>
    </row>
    <row r="359" spans="1:15" hidden="1" x14ac:dyDescent="0.3">
      <c r="A359" t="s">
        <v>382</v>
      </c>
      <c r="B359">
        <v>398538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2789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https://aterpa-my.sharepoint.com/:f:/g/personal/luis_nunes_aterpa_com_br/IgCVlEOybDu1RrUmmUcPpVgkATRdwz5TarAfYpSYiAP79mY?e=3yxZxw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59" t="s">
        <v>4787</v>
      </c>
    </row>
    <row r="360" spans="1:15" hidden="1" x14ac:dyDescent="0.3">
      <c r="A360" t="s">
        <v>383</v>
      </c>
      <c r="B360">
        <v>2167429</v>
      </c>
      <c r="C360" t="s">
        <v>5407</v>
      </c>
      <c r="D360" s="12">
        <v>45838</v>
      </c>
      <c r="E360" t="s">
        <v>3004</v>
      </c>
      <c r="F360" t="s">
        <v>2792</v>
      </c>
      <c r="G360" t="s">
        <v>2788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https://aterpa-my.sharepoint.com/:f:/g/personal/luis_nunes_aterpa_com_br/IgCVlEOybDu1RrUmmUcPpVgkATRdwz5TarAfYpSYiAP79mY?e=3yxZxw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0" t="s">
        <v>4787</v>
      </c>
    </row>
    <row r="361" spans="1:15" hidden="1" x14ac:dyDescent="0.3">
      <c r="A361" t="s">
        <v>384</v>
      </c>
      <c r="B361">
        <v>412603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2789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https://aterpa-my.sharepoint.com/:f:/g/personal/luis_nunes_aterpa_com_br/IgCVlEOybDu1RrUmmUcPpVgkATRdwz5TarAfYpSYiAP79mY?e=3yxZxw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1" t="s">
        <v>4787</v>
      </c>
    </row>
    <row r="362" spans="1:15" hidden="1" x14ac:dyDescent="0.3">
      <c r="A362" t="s">
        <v>385</v>
      </c>
      <c r="B362">
        <v>2841353</v>
      </c>
      <c r="C362" t="s">
        <v>5407</v>
      </c>
      <c r="D362" s="12">
        <v>45838</v>
      </c>
      <c r="E362" t="s">
        <v>3005</v>
      </c>
      <c r="F362" t="s">
        <v>2819</v>
      </c>
      <c r="G362" t="s">
        <v>2788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https://aterpa-my.sharepoint.com/:f:/g/personal/luis_nunes_aterpa_com_br/IgCVlEOybDu1RrUmmUcPpVgkATRdwz5TarAfYpSYiAP79mY?e=3yxZxw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2" t="s">
        <v>4787</v>
      </c>
    </row>
    <row r="363" spans="1:15" hidden="1" x14ac:dyDescent="0.3">
      <c r="A363" t="s">
        <v>386</v>
      </c>
      <c r="B363">
        <v>580866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2789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https://aterpa-my.sharepoint.com/:f:/g/personal/luis_nunes_aterpa_com_br/IgCVlEOybDu1RrUmmUcPpVgkATRdwz5TarAfYpSYiAP79mY?e=3yxZxw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3" t="s">
        <v>4787</v>
      </c>
    </row>
    <row r="364" spans="1:15" hidden="1" x14ac:dyDescent="0.3">
      <c r="A364" t="s">
        <v>387</v>
      </c>
      <c r="B364">
        <v>2508277</v>
      </c>
      <c r="C364" t="s">
        <v>5407</v>
      </c>
      <c r="D364" s="12">
        <v>45838</v>
      </c>
      <c r="E364" t="s">
        <v>3006</v>
      </c>
      <c r="F364" t="s">
        <v>2819</v>
      </c>
      <c r="G364" t="s">
        <v>2788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https://aterpa-my.sharepoint.com/:f:/g/personal/luis_nunes_aterpa_com_br/IgCVlEOybDu1RrUmmUcPpVgkATRdwz5TarAfYpSYiAP79mY?e=3yxZxw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4" t="s">
        <v>4787</v>
      </c>
    </row>
    <row r="365" spans="1:15" hidden="1" x14ac:dyDescent="0.3">
      <c r="A365" t="s">
        <v>388</v>
      </c>
      <c r="B365">
        <v>480259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2789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https://aterpa-my.sharepoint.com/:f:/g/personal/luis_nunes_aterpa_com_br/IgCVlEOybDu1RrUmmUcPpVgkATRdwz5TarAfYpSYiAP79mY?e=3yxZxw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5" t="s">
        <v>4787</v>
      </c>
    </row>
    <row r="366" spans="1:15" hidden="1" x14ac:dyDescent="0.3">
      <c r="A366" t="s">
        <v>389</v>
      </c>
      <c r="B366">
        <v>2248386</v>
      </c>
      <c r="C366" t="s">
        <v>5407</v>
      </c>
      <c r="D366" s="12">
        <v>45838</v>
      </c>
      <c r="E366" t="s">
        <v>3007</v>
      </c>
      <c r="F366" t="s">
        <v>2792</v>
      </c>
      <c r="G366" t="s">
        <v>2788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https://aterpa-my.sharepoint.com/:f:/g/personal/luis_nunes_aterpa_com_br/IgCVlEOybDu1RrUmmUcPpVgkATRdwz5TarAfYpSYiAP79mY?e=3yxZxw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6" t="s">
        <v>4787</v>
      </c>
    </row>
    <row r="367" spans="1:15" hidden="1" x14ac:dyDescent="0.3">
      <c r="A367" t="s">
        <v>390</v>
      </c>
      <c r="B367">
        <v>329083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2789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https://aterpa-my.sharepoint.com/:f:/g/personal/luis_nunes_aterpa_com_br/IgCVlEOybDu1RrUmmUcPpVgkATRdwz5TarAfYpSYiAP79mY?e=3yxZxw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7" t="s">
        <v>4787</v>
      </c>
    </row>
    <row r="368" spans="1:15" hidden="1" x14ac:dyDescent="0.3">
      <c r="A368" t="s">
        <v>391</v>
      </c>
      <c r="B368">
        <v>2256004</v>
      </c>
      <c r="C368" t="s">
        <v>5407</v>
      </c>
      <c r="D368" s="12">
        <v>45838</v>
      </c>
      <c r="E368" t="s">
        <v>3008</v>
      </c>
      <c r="F368" t="s">
        <v>2792</v>
      </c>
      <c r="G368" t="s">
        <v>2788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https://aterpa-my.sharepoint.com/:f:/g/personal/luis_nunes_aterpa_com_br/IgCVlEOybDu1RrUmmUcPpVgkATRdwz5TarAfYpSYiAP79mY?e=3yxZxw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8" t="s">
        <v>4787</v>
      </c>
    </row>
    <row r="369" spans="1:15" hidden="1" x14ac:dyDescent="0.3">
      <c r="A369" t="s">
        <v>392</v>
      </c>
      <c r="B369">
        <v>445274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2789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https://aterpa-my.sharepoint.com/:f:/g/personal/luis_nunes_aterpa_com_br/IgCVlEOybDu1RrUmmUcPpVgkATRdwz5TarAfYpSYiAP79mY?e=3yxZxw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69" t="s">
        <v>4787</v>
      </c>
    </row>
    <row r="370" spans="1:15" hidden="1" x14ac:dyDescent="0.3">
      <c r="A370" t="s">
        <v>393</v>
      </c>
      <c r="B370">
        <v>2316658</v>
      </c>
      <c r="C370" t="s">
        <v>5407</v>
      </c>
      <c r="D370" s="12">
        <v>45838</v>
      </c>
      <c r="E370" t="s">
        <v>3009</v>
      </c>
      <c r="F370" t="s">
        <v>2819</v>
      </c>
      <c r="G370" t="s">
        <v>2788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https://aterpa-my.sharepoint.com/:f:/g/personal/luis_nunes_aterpa_com_br/IgCVlEOybDu1RrUmmUcPpVgkATRdwz5TarAfYpSYiAP79mY?e=3yxZxw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0" t="s">
        <v>4787</v>
      </c>
    </row>
    <row r="371" spans="1:15" hidden="1" x14ac:dyDescent="0.3">
      <c r="A371" t="s">
        <v>394</v>
      </c>
      <c r="B371">
        <v>483033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2789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https://aterpa-my.sharepoint.com/:f:/g/personal/luis_nunes_aterpa_com_br/IgCVlEOybDu1RrUmmUcPpVgkATRdwz5TarAfYpSYiAP79mY?e=3yxZxw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1" t="s">
        <v>4787</v>
      </c>
    </row>
    <row r="372" spans="1:15" hidden="1" x14ac:dyDescent="0.3">
      <c r="A372" t="s">
        <v>395</v>
      </c>
      <c r="B372">
        <v>2490719</v>
      </c>
      <c r="C372" t="s">
        <v>5407</v>
      </c>
      <c r="D372" s="12">
        <v>45838</v>
      </c>
      <c r="E372" t="s">
        <v>3010</v>
      </c>
      <c r="F372" t="s">
        <v>2792</v>
      </c>
      <c r="G372" t="s">
        <v>2788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https://aterpa-my.sharepoint.com/:f:/g/personal/luis_nunes_aterpa_com_br/IgCVlEOybDu1RrUmmUcPpVgkATRdwz5TarAfYpSYiAP79mY?e=3yxZxw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2" t="s">
        <v>4787</v>
      </c>
    </row>
    <row r="373" spans="1:15" hidden="1" x14ac:dyDescent="0.3">
      <c r="A373" t="s">
        <v>396</v>
      </c>
      <c r="B373">
        <v>506151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2789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https://aterpa-my.sharepoint.com/:f:/g/personal/luis_nunes_aterpa_com_br/IgCVlEOybDu1RrUmmUcPpVgkATRdwz5TarAfYpSYiAP79mY?e=3yxZxw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3" t="s">
        <v>4787</v>
      </c>
    </row>
    <row r="374" spans="1:15" hidden="1" x14ac:dyDescent="0.3">
      <c r="A374" t="s">
        <v>397</v>
      </c>
      <c r="B374">
        <v>2930288</v>
      </c>
      <c r="C374" t="s">
        <v>5407</v>
      </c>
      <c r="D374" s="12">
        <v>45838</v>
      </c>
      <c r="E374" t="s">
        <v>3011</v>
      </c>
      <c r="F374" t="s">
        <v>2819</v>
      </c>
      <c r="G374" t="s">
        <v>2788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https://aterpa-my.sharepoint.com/:f:/g/personal/luis_nunes_aterpa_com_br/IgCVlEOybDu1RrUmmUcPpVgkATRdwz5TarAfYpSYiAP79mY?e=3yxZxw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4" t="s">
        <v>4787</v>
      </c>
    </row>
    <row r="375" spans="1:15" hidden="1" x14ac:dyDescent="0.3">
      <c r="A375" t="s">
        <v>398</v>
      </c>
      <c r="B375">
        <v>623812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2789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https://aterpa-my.sharepoint.com/:f:/g/personal/luis_nunes_aterpa_com_br/IgCVlEOybDu1RrUmmUcPpVgkATRdwz5TarAfYpSYiAP79mY?e=3yxZxw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5" t="s">
        <v>4787</v>
      </c>
    </row>
    <row r="376" spans="1:15" hidden="1" x14ac:dyDescent="0.3">
      <c r="A376" t="s">
        <v>399</v>
      </c>
      <c r="B376">
        <v>2577958</v>
      </c>
      <c r="C376" t="s">
        <v>5407</v>
      </c>
      <c r="D376" s="12">
        <v>45838</v>
      </c>
      <c r="E376" t="s">
        <v>3012</v>
      </c>
      <c r="F376" t="s">
        <v>2819</v>
      </c>
      <c r="G376" t="s">
        <v>2788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https://aterpa-my.sharepoint.com/:f:/g/personal/luis_nunes_aterpa_com_br/IgCVlEOybDu1RrUmmUcPpVgkATRdwz5TarAfYpSYiAP79mY?e=3yxZxw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6" t="s">
        <v>4787</v>
      </c>
    </row>
    <row r="377" spans="1:15" hidden="1" x14ac:dyDescent="0.3">
      <c r="A377" t="s">
        <v>400</v>
      </c>
      <c r="B377">
        <v>499262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2789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https://aterpa-my.sharepoint.com/:f:/g/personal/luis_nunes_aterpa_com_br/IgCVlEOybDu1RrUmmUcPpVgkATRdwz5TarAfYpSYiAP79mY?e=3yxZxw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7" t="s">
        <v>4787</v>
      </c>
    </row>
    <row r="378" spans="1:15" hidden="1" x14ac:dyDescent="0.3">
      <c r="A378" t="s">
        <v>401</v>
      </c>
      <c r="B378">
        <v>1124652</v>
      </c>
      <c r="C378" t="s">
        <v>5407</v>
      </c>
      <c r="D378" s="12">
        <v>45838</v>
      </c>
      <c r="E378" t="s">
        <v>3013</v>
      </c>
      <c r="F378" t="s">
        <v>2800</v>
      </c>
      <c r="G378" t="s">
        <v>2788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https://aterpa-my.sharepoint.com/:f:/g/personal/luis_nunes_aterpa_com_br/IgCVlEOybDu1RrUmmUcPpVgkATRdwz5TarAfYpSYiAP79mY?e=3yxZxw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8" t="s">
        <v>4787</v>
      </c>
    </row>
    <row r="379" spans="1:15" hidden="1" x14ac:dyDescent="0.3">
      <c r="A379" t="s">
        <v>402</v>
      </c>
      <c r="B379">
        <v>670830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2789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https://aterpa-my.sharepoint.com/:f:/g/personal/luis_nunes_aterpa_com_br/IgCVlEOybDu1RrUmmUcPpVgkATRdwz5TarAfYpSYiAP79mY?e=3yxZxw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79" t="s">
        <v>4787</v>
      </c>
    </row>
    <row r="380" spans="1:15" hidden="1" x14ac:dyDescent="0.3">
      <c r="A380" t="s">
        <v>364</v>
      </c>
      <c r="B380">
        <v>1551152</v>
      </c>
      <c r="C380" t="s">
        <v>5407</v>
      </c>
      <c r="D380" s="12">
        <v>45838</v>
      </c>
      <c r="E380" t="s">
        <v>2994</v>
      </c>
      <c r="F380" t="s">
        <v>2819</v>
      </c>
      <c r="G380" t="s">
        <v>2788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https://aterpa-my.sharepoint.com/:f:/g/personal/luis_nunes_aterpa_com_br/IgCVlEOybDu1RrUmmUcPpVgkATRdwz5TarAfYpSYiAP79mY?e=3yxZxw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0" t="s">
        <v>4787</v>
      </c>
    </row>
    <row r="381" spans="1:15" hidden="1" x14ac:dyDescent="0.3">
      <c r="A381" t="s">
        <v>365</v>
      </c>
      <c r="B381">
        <v>516899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2789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https://aterpa-my.sharepoint.com/:f:/g/personal/luis_nunes_aterpa_com_br/IgCVlEOybDu1RrUmmUcPpVgkATRdwz5TarAfYpSYiAP79mY?e=3yxZxw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1" t="s">
        <v>4787</v>
      </c>
    </row>
    <row r="382" spans="1:15" hidden="1" x14ac:dyDescent="0.3">
      <c r="A382" t="s">
        <v>366</v>
      </c>
      <c r="B382">
        <v>1562064</v>
      </c>
      <c r="C382" t="s">
        <v>5407</v>
      </c>
      <c r="D382" s="12">
        <v>45838</v>
      </c>
      <c r="E382" t="s">
        <v>2995</v>
      </c>
      <c r="F382" t="s">
        <v>2819</v>
      </c>
      <c r="G382" t="s">
        <v>2788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https://aterpa-my.sharepoint.com/:f:/g/personal/luis_nunes_aterpa_com_br/IgCVlEOybDu1RrUmmUcPpVgkATRdwz5TarAfYpSYiAP79mY?e=3yxZxw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2" t="s">
        <v>4787</v>
      </c>
    </row>
    <row r="383" spans="1:15" hidden="1" x14ac:dyDescent="0.3">
      <c r="A383" t="s">
        <v>367</v>
      </c>
      <c r="B383">
        <v>612095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2789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https://aterpa-my.sharepoint.com/:f:/g/personal/luis_nunes_aterpa_com_br/IgCVlEOybDu1RrUmmUcPpVgkATRdwz5TarAfYpSYiAP79mY?e=3yxZxw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3" t="s">
        <v>4787</v>
      </c>
    </row>
    <row r="384" spans="1:15" hidden="1" x14ac:dyDescent="0.3">
      <c r="A384" t="s">
        <v>368</v>
      </c>
      <c r="B384">
        <v>1552661</v>
      </c>
      <c r="C384" t="s">
        <v>5407</v>
      </c>
      <c r="D384" s="12">
        <v>45838</v>
      </c>
      <c r="E384" t="s">
        <v>2996</v>
      </c>
      <c r="F384" t="s">
        <v>2819</v>
      </c>
      <c r="G384" t="s">
        <v>2788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https://aterpa-my.sharepoint.com/:f:/g/personal/luis_nunes_aterpa_com_br/IgCVlEOybDu1RrUmmUcPpVgkATRdwz5TarAfYpSYiAP79mY?e=3yxZxw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4" t="s">
        <v>4787</v>
      </c>
    </row>
    <row r="385" spans="1:15" hidden="1" x14ac:dyDescent="0.3">
      <c r="A385" t="s">
        <v>369</v>
      </c>
      <c r="B385">
        <v>613834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2789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https://aterpa-my.sharepoint.com/:f:/g/personal/luis_nunes_aterpa_com_br/IgCVlEOybDu1RrUmmUcPpVgkATRdwz5TarAfYpSYiAP79mY?e=3yxZxw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5" t="s">
        <v>4787</v>
      </c>
    </row>
    <row r="386" spans="1:15" hidden="1" x14ac:dyDescent="0.3">
      <c r="A386" t="s">
        <v>370</v>
      </c>
      <c r="B386">
        <v>1234353</v>
      </c>
      <c r="C386" t="s">
        <v>5407</v>
      </c>
      <c r="D386" s="12">
        <v>45838</v>
      </c>
      <c r="E386" t="s">
        <v>2997</v>
      </c>
      <c r="F386" t="s">
        <v>2792</v>
      </c>
      <c r="G386" t="s">
        <v>2788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https://aterpa-my.sharepoint.com/:f:/g/personal/luis_nunes_aterpa_com_br/IgCVlEOybDu1RrUmmUcPpVgkATRdwz5TarAfYpSYiAP79mY?e=3yxZxw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6" t="s">
        <v>4787</v>
      </c>
    </row>
    <row r="387" spans="1:15" hidden="1" x14ac:dyDescent="0.3">
      <c r="A387" t="s">
        <v>371</v>
      </c>
      <c r="B387">
        <v>517893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2789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https://aterpa-my.sharepoint.com/:f:/g/personal/luis_nunes_aterpa_com_br/IgCVlEOybDu1RrUmmUcPpVgkATRdwz5TarAfYpSYiAP79mY?e=3yxZxw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7" t="s">
        <v>4787</v>
      </c>
    </row>
    <row r="388" spans="1:15" hidden="1" x14ac:dyDescent="0.3">
      <c r="A388" t="s">
        <v>372</v>
      </c>
      <c r="B388">
        <v>2047233</v>
      </c>
      <c r="C388" t="s">
        <v>5407</v>
      </c>
      <c r="D388" s="12">
        <v>45838</v>
      </c>
      <c r="E388" t="s">
        <v>2998</v>
      </c>
      <c r="F388" t="s">
        <v>2798</v>
      </c>
      <c r="G388" t="s">
        <v>2788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https://aterpa-my.sharepoint.com/:f:/g/personal/luis_nunes_aterpa_com_br/IgCVlEOybDu1RrUmmUcPpVgkATRdwz5TarAfYpSYiAP79mY?e=3yxZxw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8" t="s">
        <v>4787</v>
      </c>
    </row>
    <row r="389" spans="1:15" hidden="1" x14ac:dyDescent="0.3">
      <c r="A389" t="s">
        <v>373</v>
      </c>
      <c r="B389">
        <v>562452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2789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https://aterpa-my.sharepoint.com/:f:/g/personal/luis_nunes_aterpa_com_br/IgCVlEOybDu1RrUmmUcPpVgkATRdwz5TarAfYpSYiAP79mY?e=3yxZxw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89" t="s">
        <v>4787</v>
      </c>
    </row>
    <row r="390" spans="1:15" hidden="1" x14ac:dyDescent="0.3">
      <c r="A390" t="s">
        <v>374</v>
      </c>
      <c r="B390">
        <v>1347858</v>
      </c>
      <c r="C390" t="s">
        <v>5407</v>
      </c>
      <c r="D390" s="12">
        <v>45838</v>
      </c>
      <c r="E390" t="s">
        <v>2999</v>
      </c>
      <c r="F390" t="s">
        <v>2819</v>
      </c>
      <c r="G390" t="s">
        <v>2788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https://aterpa-my.sharepoint.com/:f:/g/personal/luis_nunes_aterpa_com_br/IgCVlEOybDu1RrUmmUcPpVgkATRdwz5TarAfYpSYiAP79mY?e=3yxZxw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0" t="s">
        <v>4787</v>
      </c>
    </row>
    <row r="391" spans="1:15" hidden="1" x14ac:dyDescent="0.3">
      <c r="A391" t="s">
        <v>375</v>
      </c>
      <c r="B391">
        <v>422378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2789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https://aterpa-my.sharepoint.com/:f:/g/personal/luis_nunes_aterpa_com_br/IgCVlEOybDu1RrUmmUcPpVgkATRdwz5TarAfYpSYiAP79mY?e=3yxZxw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1" t="s">
        <v>4787</v>
      </c>
    </row>
    <row r="392" spans="1:15" hidden="1" x14ac:dyDescent="0.3">
      <c r="A392" t="s">
        <v>180</v>
      </c>
      <c r="B392">
        <v>12504413</v>
      </c>
      <c r="C392" t="s">
        <v>5407</v>
      </c>
      <c r="D392" s="12">
        <v>45838</v>
      </c>
      <c r="E392" t="s">
        <v>2894</v>
      </c>
      <c r="F392" t="s">
        <v>2864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https://aterpa-my.sharepoint.com/:f:/g/personal/luis_nunes_aterpa_com_br/IgCVlEOybDu1RrUmmUcPpVgkATRdwz5TarAfYpSYiAP79mY?e=3yxZxw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2" t="s">
        <v>4787</v>
      </c>
    </row>
    <row r="393" spans="1:15" hidden="1" x14ac:dyDescent="0.3">
      <c r="A393" t="s">
        <v>181</v>
      </c>
      <c r="B393">
        <v>2120317</v>
      </c>
      <c r="C393" t="s">
        <v>5407</v>
      </c>
      <c r="D393" s="12">
        <v>45838</v>
      </c>
      <c r="E393" t="s">
        <v>2894</v>
      </c>
      <c r="F393" t="s">
        <v>2864</v>
      </c>
      <c r="G393" t="s">
        <v>2807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https://aterpa-my.sharepoint.com/:f:/g/personal/luis_nunes_aterpa_com_br/IgCVlEOybDu1RrUmmUcPpVgkATRdwz5TarAfYpSYiAP79mY?e=3yxZxw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3" t="s">
        <v>4787</v>
      </c>
    </row>
    <row r="394" spans="1:15" hidden="1" x14ac:dyDescent="0.3">
      <c r="A394" t="s">
        <v>222</v>
      </c>
      <c r="B394">
        <v>1575831</v>
      </c>
      <c r="C394" t="s">
        <v>5407</v>
      </c>
      <c r="D394" s="12">
        <v>45838</v>
      </c>
      <c r="E394" t="s">
        <v>2915</v>
      </c>
      <c r="F394" t="s">
        <v>2796</v>
      </c>
      <c r="G394" t="s">
        <v>2789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https://aterpa-my.sharepoint.com/:f:/g/personal/luis_nunes_aterpa_com_br/IgCVlEOybDu1RrUmmUcPpVgkATRdwz5TarAfYpSYiAP79mY?e=3yxZxw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4" t="s">
        <v>4787</v>
      </c>
    </row>
    <row r="395" spans="1:15" hidden="1" x14ac:dyDescent="0.3">
      <c r="A395" t="s">
        <v>309</v>
      </c>
      <c r="B395">
        <v>1187376</v>
      </c>
      <c r="C395" t="s">
        <v>5407</v>
      </c>
      <c r="D395" s="12">
        <v>45838</v>
      </c>
      <c r="E395" t="s">
        <v>2961</v>
      </c>
      <c r="F395" t="s">
        <v>2800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https://aterpa-my.sharepoint.com/:f:/g/personal/luis_nunes_aterpa_com_br/IgCVlEOybDu1RrUmmUcPpVgkATRdwz5TarAfYpSYiAP79mY?e=3yxZxw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5" t="s">
        <v>4787</v>
      </c>
    </row>
    <row r="396" spans="1:15" hidden="1" x14ac:dyDescent="0.3">
      <c r="A396" t="s">
        <v>310</v>
      </c>
      <c r="B396">
        <v>836746</v>
      </c>
      <c r="C396" t="s">
        <v>5407</v>
      </c>
      <c r="D396" s="12">
        <v>45838</v>
      </c>
      <c r="E396" t="s">
        <v>2962</v>
      </c>
      <c r="F396" t="s">
        <v>2819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https://aterpa-my.sharepoint.com/:f:/g/personal/luis_nunes_aterpa_com_br/IgCVlEOybDu1RrUmmUcPpVgkATRdwz5TarAfYpSYiAP79mY?e=3yxZxw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6" t="s">
        <v>4787</v>
      </c>
    </row>
    <row r="397" spans="1:15" hidden="1" x14ac:dyDescent="0.3">
      <c r="A397" t="s">
        <v>298</v>
      </c>
      <c r="B397">
        <v>2396049</v>
      </c>
      <c r="C397" t="s">
        <v>5407</v>
      </c>
      <c r="D397" s="12">
        <v>45838</v>
      </c>
      <c r="E397" t="s">
        <v>2955</v>
      </c>
      <c r="F397" t="s">
        <v>2787</v>
      </c>
      <c r="G397" t="s">
        <v>2789</v>
      </c>
      <c r="H397" t="str">
        <f>IF(_xlfn.XLOOKUP(E397,LD_01[DOCUMENTO],LD_01[REVISÃO])=F397,"VIGENTE","OBSOLETO")</f>
        <v>OBSOLETO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https://aterpa-my.sharepoint.com/:f:/g/personal/luis_nunes_aterpa_com_br/IgCVlEOybDu1RrUmmUcPpVgkATRdwz5TarAfYpSYiAP79mY?e=3yxZxw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97" t="s">
        <v>4787</v>
      </c>
    </row>
    <row r="398" spans="1:15" hidden="1" x14ac:dyDescent="0.3">
      <c r="A398" t="s">
        <v>223</v>
      </c>
      <c r="B398">
        <v>2727867</v>
      </c>
      <c r="C398" t="s">
        <v>5407</v>
      </c>
      <c r="D398" s="12">
        <v>45838</v>
      </c>
      <c r="E398" t="s">
        <v>2916</v>
      </c>
      <c r="F398" t="s">
        <v>2819</v>
      </c>
      <c r="G398" t="s">
        <v>2789</v>
      </c>
      <c r="H398" t="str">
        <f>IF(_xlfn.XLOOKUP(E398,LD_01[DOCUMENTO],LD_01[REVISÃO])=F398,"VIGENTE","OBSOLETO")</f>
        <v>VIGENTE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https://aterpa-my.sharepoint.com/:f:/g/personal/luis_nunes_aterpa_com_br/IgCVlEOybDu1RrUmmUcPpVgkATRdwz5TarAfYpSYiAP79mY?e=3yxZxw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98" t="s">
        <v>4787</v>
      </c>
    </row>
    <row r="399" spans="1:15" hidden="1" x14ac:dyDescent="0.3">
      <c r="A399" t="s">
        <v>278</v>
      </c>
      <c r="B399">
        <v>10416716</v>
      </c>
      <c r="C399" t="s">
        <v>5407</v>
      </c>
      <c r="D399" s="12">
        <v>45838</v>
      </c>
      <c r="E399" t="s">
        <v>2944</v>
      </c>
      <c r="F399" t="s">
        <v>2798</v>
      </c>
      <c r="G399" t="s">
        <v>2789</v>
      </c>
      <c r="H399" t="str">
        <f>IF(_xlfn.XLOOKUP(E399,LD_01[DOCUMENTO],LD_01[REVISÃO])=F399,"VIGENTE","OBSOLETO")</f>
        <v>OBSOLETO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https://aterpa-my.sharepoint.com/:f:/g/personal/luis_nunes_aterpa_com_br/IgCVlEOybDu1RrUmmUcPpVgkATRdwz5TarAfYpSYiAP79mY?e=3yxZxw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399" t="s">
        <v>4787</v>
      </c>
    </row>
    <row r="400" spans="1:15" hidden="1" x14ac:dyDescent="0.3">
      <c r="A400" t="s">
        <v>279</v>
      </c>
      <c r="B400">
        <v>658362</v>
      </c>
      <c r="C400" t="s">
        <v>5407</v>
      </c>
      <c r="D400" s="12">
        <v>45838</v>
      </c>
      <c r="E400" t="s">
        <v>2945</v>
      </c>
      <c r="F400" t="s">
        <v>2787</v>
      </c>
      <c r="G400" t="s">
        <v>2789</v>
      </c>
      <c r="H400" t="str">
        <f>IF(_xlfn.XLOOKUP(E400,LD_01[DOCUMENTO],LD_01[REVISÃO])=F400,"VIGENTE","OBSOLETO")</f>
        <v>VIGENTE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https://aterpa-my.sharepoint.com/:f:/g/personal/luis_nunes_aterpa_com_br/IgCVlEOybDu1RrUmmUcPpVgkATRdwz5TarAfYpSYiAP79mY?e=3yxZxw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0" t="s">
        <v>4787</v>
      </c>
    </row>
    <row r="401" spans="1:15" hidden="1" x14ac:dyDescent="0.3">
      <c r="A401" t="s">
        <v>311</v>
      </c>
      <c r="B401">
        <v>853118</v>
      </c>
      <c r="C401" t="s">
        <v>5407</v>
      </c>
      <c r="D401" s="12">
        <v>45838</v>
      </c>
      <c r="E401" t="s">
        <v>2963</v>
      </c>
      <c r="F401" t="s">
        <v>2819</v>
      </c>
      <c r="G401" t="s">
        <v>2789</v>
      </c>
      <c r="H401" t="str">
        <f>IF(_xlfn.XLOOKUP(E401,LD_01[DOCUMENTO],LD_01[REVISÃO])=F401,"VIGENTE","OBSOLETO")</f>
        <v>OBSOLETO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https://aterpa-my.sharepoint.com/:f:/g/personal/luis_nunes_aterpa_com_br/IgCVlEOybDu1RrUmmUcPpVgkATRdwz5TarAfYpSYiAP79mY?e=3yxZxw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401" t="s">
        <v>4787</v>
      </c>
    </row>
    <row r="402" spans="1:15" hidden="1" x14ac:dyDescent="0.3">
      <c r="A402" t="s">
        <v>416</v>
      </c>
      <c r="B402">
        <v>220491</v>
      </c>
      <c r="C402" t="s">
        <v>5407</v>
      </c>
      <c r="D402" s="12">
        <v>45838</v>
      </c>
      <c r="E402" t="s">
        <v>3021</v>
      </c>
      <c r="F402" t="s">
        <v>2787</v>
      </c>
      <c r="G402" t="s">
        <v>2789</v>
      </c>
      <c r="H402" t="str">
        <f>IF(_xlfn.XLOOKUP(E402,LD_01[DOCUMENTO],LD_01[REVISÃO])=F402,"VIGENTE","OBSOLETO")</f>
        <v>VIGENTE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https://aterpa-my.sharepoint.com/:f:/g/personal/luis_nunes_aterpa_com_br/IgCVlEOybDu1RrUmmUcPpVgkATRdwz5TarAfYpSYiAP79mY?e=3yxZxw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2" t="s">
        <v>4787</v>
      </c>
    </row>
    <row r="403" spans="1:15" hidden="1" x14ac:dyDescent="0.3">
      <c r="A403" t="s">
        <v>403</v>
      </c>
      <c r="B403">
        <v>134389</v>
      </c>
      <c r="C403" t="s">
        <v>5407</v>
      </c>
      <c r="D403" s="12">
        <v>45838</v>
      </c>
      <c r="E403" t="s">
        <v>3014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https://aterpa-my.sharepoint.com/:f:/g/personal/luis_nunes_aterpa_com_br/IgCVlEOybDu1RrUmmUcPpVgkATRdwz5TarAfYpSYiAP79mY?e=3yxZxw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3" t="s">
        <v>4787</v>
      </c>
    </row>
    <row r="404" spans="1:15" hidden="1" x14ac:dyDescent="0.3">
      <c r="A404" t="s">
        <v>376</v>
      </c>
      <c r="B404">
        <v>304207</v>
      </c>
      <c r="C404" t="s">
        <v>5407</v>
      </c>
      <c r="D404" s="12">
        <v>45838</v>
      </c>
      <c r="E404" t="s">
        <v>3000</v>
      </c>
      <c r="F404" t="s">
        <v>2787</v>
      </c>
      <c r="G404" t="s">
        <v>2789</v>
      </c>
      <c r="H404" t="str">
        <f>IF(_xlfn.XLOOKUP(E404,LD_01[DOCUMENTO],LD_01[REVISÃO])=F404,"VIGENTE","OBSOLETO")</f>
        <v>OBSOLETO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https://aterpa-my.sharepoint.com/:f:/g/personal/luis_nunes_aterpa_com_br/IgCVlEOybDu1RrUmmUcPpVgkATRdwz5TarAfYpSYiAP79mY?e=3yxZxw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404" t="s">
        <v>4787</v>
      </c>
    </row>
    <row r="405" spans="1:15" hidden="1" x14ac:dyDescent="0.3">
      <c r="A405" t="s">
        <v>280</v>
      </c>
      <c r="B405">
        <v>12650319</v>
      </c>
      <c r="C405" t="s">
        <v>5407</v>
      </c>
      <c r="D405" s="12">
        <v>45838</v>
      </c>
      <c r="E405" t="s">
        <v>2946</v>
      </c>
      <c r="F405" t="s">
        <v>2798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https://aterpa-my.sharepoint.com/:f:/g/personal/luis_nunes_aterpa_com_br/IgCVlEOybDu1RrUmmUcPpVgkATRdwz5TarAfYpSYiAP79mY?e=3yxZxw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405" t="s">
        <v>4787</v>
      </c>
    </row>
    <row r="406" spans="1:15" hidden="1" x14ac:dyDescent="0.3">
      <c r="A406" t="s">
        <v>281</v>
      </c>
      <c r="B406">
        <v>2350642</v>
      </c>
      <c r="C406" t="s">
        <v>5407</v>
      </c>
      <c r="D406" s="12">
        <v>45838</v>
      </c>
      <c r="E406" t="s">
        <v>2946</v>
      </c>
      <c r="F406" t="s">
        <v>2798</v>
      </c>
      <c r="G406" t="s">
        <v>2807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https://aterpa-my.sharepoint.com/:f:/g/personal/luis_nunes_aterpa_com_br/IgCVlEOybDu1RrUmmUcPpVgkATRdwz5TarAfYpSYiAP79mY?e=3yxZxw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406" t="s">
        <v>4787</v>
      </c>
    </row>
    <row r="407" spans="1:15" hidden="1" x14ac:dyDescent="0.3">
      <c r="A407" t="s">
        <v>282</v>
      </c>
      <c r="B407">
        <v>9646053</v>
      </c>
      <c r="C407" t="s">
        <v>5407</v>
      </c>
      <c r="D407" s="12">
        <v>45838</v>
      </c>
      <c r="E407" t="s">
        <v>2947</v>
      </c>
      <c r="F407" t="s">
        <v>2792</v>
      </c>
      <c r="G407" t="s">
        <v>2789</v>
      </c>
      <c r="H407" t="str">
        <f>IF(_xlfn.XLOOKUP(E407,LD_01[DOCUMENTO],LD_01[REVISÃO])=F407,"VIGENTE","OBSOLETO")</f>
        <v>VIGENTE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https://aterpa-my.sharepoint.com/:f:/g/personal/luis_nunes_aterpa_com_br/IgCVlEOybDu1RrUmmUcPpVgkATRdwz5TarAfYpSYiAP79mY?e=3yxZxw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7" t="s">
        <v>4787</v>
      </c>
    </row>
    <row r="408" spans="1:15" hidden="1" x14ac:dyDescent="0.3">
      <c r="A408" t="s">
        <v>283</v>
      </c>
      <c r="B408">
        <v>5789129</v>
      </c>
      <c r="C408" t="s">
        <v>5407</v>
      </c>
      <c r="D408" s="12">
        <v>45838</v>
      </c>
      <c r="E408" t="s">
        <v>2947</v>
      </c>
      <c r="F408" t="s">
        <v>2792</v>
      </c>
      <c r="G408" t="s">
        <v>2807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https://aterpa-my.sharepoint.com/:f:/g/personal/luis_nunes_aterpa_com_br/IgCVlEOybDu1RrUmmUcPpVgkATRdwz5TarAfYpSYiAP79mY?e=3yxZxw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8" t="s">
        <v>4787</v>
      </c>
    </row>
    <row r="409" spans="1:15" hidden="1" x14ac:dyDescent="0.3">
      <c r="A409" t="s">
        <v>104</v>
      </c>
      <c r="B409">
        <v>2541530</v>
      </c>
      <c r="C409" t="s">
        <v>5407</v>
      </c>
      <c r="D409" s="12">
        <v>45838</v>
      </c>
      <c r="E409" t="s">
        <v>2854</v>
      </c>
      <c r="F409" t="s">
        <v>2792</v>
      </c>
      <c r="G409" t="s">
        <v>2789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https://aterpa-my.sharepoint.com/:f:/g/personal/luis_nunes_aterpa_com_br/IgCVlEOybDu1RrUmmUcPpVgkATRdwz5TarAfYpSYiAP79mY?e=3yxZxw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09" t="s">
        <v>4787</v>
      </c>
    </row>
    <row r="410" spans="1:15" hidden="1" x14ac:dyDescent="0.3">
      <c r="A410" t="s">
        <v>344</v>
      </c>
      <c r="B410">
        <v>43709163</v>
      </c>
      <c r="C410" t="s">
        <v>5407</v>
      </c>
      <c r="D410" s="12">
        <v>45838</v>
      </c>
      <c r="E410" t="s">
        <v>2980</v>
      </c>
      <c r="F410" t="s">
        <v>2819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https://aterpa-my.sharepoint.com/:f:/g/personal/luis_nunes_aterpa_com_br/IgCVlEOybDu1RrUmmUcPpVgkATRdwz5TarAfYpSYiAP79mY?e=3yxZxw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0" t="s">
        <v>4787</v>
      </c>
    </row>
    <row r="411" spans="1:15" hidden="1" x14ac:dyDescent="0.3">
      <c r="A411" t="s">
        <v>345</v>
      </c>
      <c r="B411">
        <v>33865874</v>
      </c>
      <c r="C411" t="s">
        <v>5407</v>
      </c>
      <c r="D411" s="12">
        <v>45838</v>
      </c>
      <c r="E411" t="s">
        <v>2981</v>
      </c>
      <c r="F411" t="s">
        <v>2787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https://aterpa-my.sharepoint.com/:f:/g/personal/luis_nunes_aterpa_com_br/IgCVlEOybDu1RrUmmUcPpVgkATRdwz5TarAfYpSYiAP79mY?e=3yxZxw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1" t="s">
        <v>4787</v>
      </c>
    </row>
    <row r="412" spans="1:15" hidden="1" x14ac:dyDescent="0.3">
      <c r="A412" t="s">
        <v>346</v>
      </c>
      <c r="B412">
        <v>17254402</v>
      </c>
      <c r="C412" t="s">
        <v>5407</v>
      </c>
      <c r="D412" s="12">
        <v>45838</v>
      </c>
      <c r="E412" t="s">
        <v>2982</v>
      </c>
      <c r="F412" t="s">
        <v>2792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https://aterpa-my.sharepoint.com/:f:/g/personal/luis_nunes_aterpa_com_br/IgCVlEOybDu1RrUmmUcPpVgkATRdwz5TarAfYpSYiAP79mY?e=3yxZxw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2" t="s">
        <v>4787</v>
      </c>
    </row>
    <row r="413" spans="1:15" hidden="1" x14ac:dyDescent="0.3">
      <c r="A413" t="s">
        <v>347</v>
      </c>
      <c r="B413">
        <v>10791956</v>
      </c>
      <c r="C413" t="s">
        <v>5407</v>
      </c>
      <c r="D413" s="12">
        <v>45838</v>
      </c>
      <c r="E413" t="s">
        <v>2983</v>
      </c>
      <c r="F413" t="s">
        <v>2787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https://aterpa-my.sharepoint.com/:f:/g/personal/luis_nunes_aterpa_com_br/IgCVlEOybDu1RrUmmUcPpVgkATRdwz5TarAfYpSYiAP79mY?e=3yxZxw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3" t="s">
        <v>4787</v>
      </c>
    </row>
    <row r="414" spans="1:15" hidden="1" x14ac:dyDescent="0.3">
      <c r="A414" t="s">
        <v>348</v>
      </c>
      <c r="B414">
        <v>11928349</v>
      </c>
      <c r="C414" t="s">
        <v>5407</v>
      </c>
      <c r="D414" s="12">
        <v>45838</v>
      </c>
      <c r="E414" t="s">
        <v>2984</v>
      </c>
      <c r="F414" t="s">
        <v>2800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https://aterpa-my.sharepoint.com/:f:/g/personal/luis_nunes_aterpa_com_br/IgCVlEOybDu1RrUmmUcPpVgkATRdwz5TarAfYpSYiAP79mY?e=3yxZxw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4" t="s">
        <v>4787</v>
      </c>
    </row>
    <row r="415" spans="1:15" hidden="1" x14ac:dyDescent="0.3">
      <c r="A415" t="s">
        <v>349</v>
      </c>
      <c r="B415">
        <v>54508012</v>
      </c>
      <c r="C415" t="s">
        <v>5407</v>
      </c>
      <c r="D415" s="12">
        <v>45838</v>
      </c>
      <c r="E415" t="s">
        <v>2985</v>
      </c>
      <c r="F415" t="s">
        <v>2787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https://aterpa-my.sharepoint.com/:f:/g/personal/luis_nunes_aterpa_com_br/IgCVlEOybDu1RrUmmUcPpVgkATRdwz5TarAfYpSYiAP79mY?e=3yxZxw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5" t="s">
        <v>4787</v>
      </c>
    </row>
    <row r="416" spans="1:15" hidden="1" x14ac:dyDescent="0.3">
      <c r="A416" t="s">
        <v>350</v>
      </c>
      <c r="B416">
        <v>21698846</v>
      </c>
      <c r="C416" t="s">
        <v>5407</v>
      </c>
      <c r="D416" s="12">
        <v>45838</v>
      </c>
      <c r="E416" t="s">
        <v>2986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https://aterpa-my.sharepoint.com/:f:/g/personal/luis_nunes_aterpa_com_br/IgCVlEOybDu1RrUmmUcPpVgkATRdwz5TarAfYpSYiAP79mY?e=3yxZxw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6" t="s">
        <v>4787</v>
      </c>
    </row>
    <row r="417" spans="1:15" hidden="1" x14ac:dyDescent="0.3">
      <c r="A417" t="s">
        <v>417</v>
      </c>
      <c r="B417">
        <v>32048224</v>
      </c>
      <c r="C417" t="s">
        <v>5407</v>
      </c>
      <c r="D417" s="12">
        <v>45838</v>
      </c>
      <c r="E417" t="s">
        <v>3022</v>
      </c>
      <c r="F417" t="s">
        <v>2792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https://aterpa-my.sharepoint.com/:f:/g/personal/luis_nunes_aterpa_com_br/IgCVlEOybDu1RrUmmUcPpVgkATRdwz5TarAfYpSYiAP79mY?e=3yxZxw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7" t="s">
        <v>4787</v>
      </c>
    </row>
    <row r="418" spans="1:15" hidden="1" x14ac:dyDescent="0.3">
      <c r="A418" t="s">
        <v>135</v>
      </c>
      <c r="B418">
        <v>1738043</v>
      </c>
      <c r="C418" t="s">
        <v>5407</v>
      </c>
      <c r="D418" s="12">
        <v>45838</v>
      </c>
      <c r="E418" t="s">
        <v>2871</v>
      </c>
      <c r="F418" t="s">
        <v>2800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https://aterpa-my.sharepoint.com/:f:/g/personal/luis_nunes_aterpa_com_br/IgCVlEOybDu1RrUmmUcPpVgkATRdwz5TarAfYpSYiAP79mY?e=3yxZxw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8" t="s">
        <v>4787</v>
      </c>
    </row>
    <row r="419" spans="1:15" hidden="1" x14ac:dyDescent="0.3">
      <c r="A419" t="s">
        <v>363</v>
      </c>
      <c r="B419">
        <v>591923</v>
      </c>
      <c r="C419" t="s">
        <v>5407</v>
      </c>
      <c r="D419" s="12">
        <v>45838</v>
      </c>
      <c r="E419" t="s">
        <v>2993</v>
      </c>
      <c r="F419" t="s">
        <v>2787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https://aterpa-my.sharepoint.com/:f:/g/personal/luis_nunes_aterpa_com_br/IgCVlEOybDu1RrUmmUcPpVgkATRdwz5TarAfYpSYiAP79mY?e=3yxZxw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419" t="s">
        <v>4787</v>
      </c>
    </row>
    <row r="420" spans="1:15" hidden="1" x14ac:dyDescent="0.3">
      <c r="A420" t="s">
        <v>418</v>
      </c>
      <c r="B420">
        <v>1816437</v>
      </c>
      <c r="C420" t="s">
        <v>5407</v>
      </c>
      <c r="D420" s="12">
        <v>45838</v>
      </c>
      <c r="E420" t="s">
        <v>3023</v>
      </c>
      <c r="F420" t="s">
        <v>2792</v>
      </c>
      <c r="G420" t="s">
        <v>2788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https://aterpa-my.sharepoint.com/:f:/g/personal/luis_nunes_aterpa_com_br/IgCVlEOybDu1RrUmmUcPpVgkATRdwz5TarAfYpSYiAP79mY?e=3yxZxw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0" t="s">
        <v>4787</v>
      </c>
    </row>
    <row r="421" spans="1:15" hidden="1" x14ac:dyDescent="0.3">
      <c r="A421" t="s">
        <v>419</v>
      </c>
      <c r="B421">
        <v>1025572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2789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https://aterpa-my.sharepoint.com/:f:/g/personal/luis_nunes_aterpa_com_br/IgCVlEOybDu1RrUmmUcPpVgkATRdwz5TarAfYpSYiAP79mY?e=3yxZxw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1" t="s">
        <v>4787</v>
      </c>
    </row>
    <row r="422" spans="1:15" hidden="1" x14ac:dyDescent="0.3">
      <c r="A422" t="s">
        <v>420</v>
      </c>
      <c r="B422">
        <v>1821156</v>
      </c>
      <c r="C422" t="s">
        <v>5407</v>
      </c>
      <c r="D422" s="12">
        <v>45838</v>
      </c>
      <c r="E422" t="s">
        <v>3024</v>
      </c>
      <c r="F422" t="s">
        <v>2792</v>
      </c>
      <c r="G422" t="s">
        <v>2788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https://aterpa-my.sharepoint.com/:f:/g/personal/luis_nunes_aterpa_com_br/IgCVlEOybDu1RrUmmUcPpVgkATRdwz5TarAfYpSYiAP79mY?e=3yxZxw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2" t="s">
        <v>4787</v>
      </c>
    </row>
    <row r="423" spans="1:15" hidden="1" x14ac:dyDescent="0.3">
      <c r="A423" t="s">
        <v>421</v>
      </c>
      <c r="B423">
        <v>605838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2789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https://aterpa-my.sharepoint.com/:f:/g/personal/luis_nunes_aterpa_com_br/IgCVlEOybDu1RrUmmUcPpVgkATRdwz5TarAfYpSYiAP79mY?e=3yxZxw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3" t="s">
        <v>4787</v>
      </c>
    </row>
    <row r="424" spans="1:15" hidden="1" x14ac:dyDescent="0.3">
      <c r="A424" t="s">
        <v>512</v>
      </c>
      <c r="B424">
        <v>1645621</v>
      </c>
      <c r="C424" t="s">
        <v>5407</v>
      </c>
      <c r="D424" s="12">
        <v>45838</v>
      </c>
      <c r="E424" t="s">
        <v>3075</v>
      </c>
      <c r="F424" t="s">
        <v>2800</v>
      </c>
      <c r="G424" t="s">
        <v>2788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https://aterpa-my.sharepoint.com/:f:/g/personal/luis_nunes_aterpa_com_br/IgCVlEOybDu1RrUmmUcPpVgkATRdwz5TarAfYpSYiAP79mY?e=3yxZxw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4" t="s">
        <v>4787</v>
      </c>
    </row>
    <row r="425" spans="1:15" hidden="1" x14ac:dyDescent="0.3">
      <c r="A425" t="s">
        <v>513</v>
      </c>
      <c r="B425">
        <v>685839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2789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https://aterpa-my.sharepoint.com/:f:/g/personal/luis_nunes_aterpa_com_br/IgCVlEOybDu1RrUmmUcPpVgkATRdwz5TarAfYpSYiAP79mY?e=3yxZxw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5" t="s">
        <v>4787</v>
      </c>
    </row>
    <row r="426" spans="1:15" hidden="1" x14ac:dyDescent="0.3">
      <c r="A426" t="s">
        <v>514</v>
      </c>
      <c r="B426">
        <v>1743939</v>
      </c>
      <c r="C426" t="s">
        <v>5407</v>
      </c>
      <c r="D426" s="12">
        <v>45838</v>
      </c>
      <c r="E426" t="s">
        <v>3076</v>
      </c>
      <c r="F426" t="s">
        <v>2798</v>
      </c>
      <c r="G426" t="s">
        <v>2788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https://aterpa-my.sharepoint.com/:f:/g/personal/luis_nunes_aterpa_com_br/IgCVlEOybDu1RrUmmUcPpVgkATRdwz5TarAfYpSYiAP79mY?e=3yxZxw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6" t="s">
        <v>4787</v>
      </c>
    </row>
    <row r="427" spans="1:15" hidden="1" x14ac:dyDescent="0.3">
      <c r="A427" t="s">
        <v>515</v>
      </c>
      <c r="B427">
        <v>519070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2789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https://aterpa-my.sharepoint.com/:f:/g/personal/luis_nunes_aterpa_com_br/IgCVlEOybDu1RrUmmUcPpVgkATRdwz5TarAfYpSYiAP79mY?e=3yxZxw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7" t="s">
        <v>4787</v>
      </c>
    </row>
    <row r="428" spans="1:15" hidden="1" x14ac:dyDescent="0.3">
      <c r="A428" t="s">
        <v>516</v>
      </c>
      <c r="B428">
        <v>1394678</v>
      </c>
      <c r="C428" t="s">
        <v>5407</v>
      </c>
      <c r="D428" s="12">
        <v>45838</v>
      </c>
      <c r="E428" t="s">
        <v>3077</v>
      </c>
      <c r="F428" t="s">
        <v>2798</v>
      </c>
      <c r="G428" t="s">
        <v>2788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https://aterpa-my.sharepoint.com/:f:/g/personal/luis_nunes_aterpa_com_br/IgCVlEOybDu1RrUmmUcPpVgkATRdwz5TarAfYpSYiAP79mY?e=3yxZxw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8" t="s">
        <v>4787</v>
      </c>
    </row>
    <row r="429" spans="1:15" hidden="1" x14ac:dyDescent="0.3">
      <c r="A429" t="s">
        <v>517</v>
      </c>
      <c r="B429">
        <v>377318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2789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https://aterpa-my.sharepoint.com/:f:/g/personal/luis_nunes_aterpa_com_br/IgCVlEOybDu1RrUmmUcPpVgkATRdwz5TarAfYpSYiAP79mY?e=3yxZxw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29" t="s">
        <v>4787</v>
      </c>
    </row>
    <row r="430" spans="1:15" hidden="1" x14ac:dyDescent="0.3">
      <c r="A430" t="s">
        <v>423</v>
      </c>
      <c r="B430">
        <v>1285512</v>
      </c>
      <c r="C430" t="s">
        <v>5407</v>
      </c>
      <c r="D430" s="12">
        <v>45838</v>
      </c>
      <c r="E430" t="s">
        <v>3026</v>
      </c>
      <c r="F430" t="s">
        <v>2796</v>
      </c>
      <c r="G430" t="s">
        <v>2788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https://aterpa-my.sharepoint.com/:f:/g/personal/luis_nunes_aterpa_com_br/IgCVlEOybDu1RrUmmUcPpVgkATRdwz5TarAfYpSYiAP79mY?e=3yxZxw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0" t="s">
        <v>4787</v>
      </c>
    </row>
    <row r="431" spans="1:15" hidden="1" x14ac:dyDescent="0.3">
      <c r="A431" t="s">
        <v>424</v>
      </c>
      <c r="B431">
        <v>611892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2789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https://aterpa-my.sharepoint.com/:f:/g/personal/luis_nunes_aterpa_com_br/IgCVlEOybDu1RrUmmUcPpVgkATRdwz5TarAfYpSYiAP79mY?e=3yxZxw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1" t="s">
        <v>4787</v>
      </c>
    </row>
    <row r="432" spans="1:15" hidden="1" x14ac:dyDescent="0.3">
      <c r="A432" t="s">
        <v>425</v>
      </c>
      <c r="B432">
        <v>1391041</v>
      </c>
      <c r="C432" t="s">
        <v>5407</v>
      </c>
      <c r="D432" s="12">
        <v>45838</v>
      </c>
      <c r="E432" t="s">
        <v>3027</v>
      </c>
      <c r="F432" t="s">
        <v>2796</v>
      </c>
      <c r="G432" t="s">
        <v>2788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https://aterpa-my.sharepoint.com/:f:/g/personal/luis_nunes_aterpa_com_br/IgCVlEOybDu1RrUmmUcPpVgkATRdwz5TarAfYpSYiAP79mY?e=3yxZxw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2" t="s">
        <v>4787</v>
      </c>
    </row>
    <row r="433" spans="1:15" hidden="1" x14ac:dyDescent="0.3">
      <c r="A433" t="s">
        <v>426</v>
      </c>
      <c r="B433">
        <v>700480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2789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https://aterpa-my.sharepoint.com/:f:/g/personal/luis_nunes_aterpa_com_br/IgCVlEOybDu1RrUmmUcPpVgkATRdwz5TarAfYpSYiAP79mY?e=3yxZxw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3" t="s">
        <v>4787</v>
      </c>
    </row>
    <row r="434" spans="1:15" hidden="1" x14ac:dyDescent="0.3">
      <c r="A434" t="s">
        <v>427</v>
      </c>
      <c r="B434">
        <v>1269669</v>
      </c>
      <c r="C434" t="s">
        <v>5407</v>
      </c>
      <c r="D434" s="12">
        <v>45838</v>
      </c>
      <c r="E434" t="s">
        <v>3028</v>
      </c>
      <c r="F434" t="s">
        <v>2794</v>
      </c>
      <c r="G434" t="s">
        <v>2788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https://aterpa-my.sharepoint.com/:f:/g/personal/luis_nunes_aterpa_com_br/IgCVlEOybDu1RrUmmUcPpVgkATRdwz5TarAfYpSYiAP79mY?e=3yxZxw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4" t="s">
        <v>4787</v>
      </c>
    </row>
    <row r="435" spans="1:15" hidden="1" x14ac:dyDescent="0.3">
      <c r="A435" t="s">
        <v>428</v>
      </c>
      <c r="B435">
        <v>585994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2789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https://aterpa-my.sharepoint.com/:f:/g/personal/luis_nunes_aterpa_com_br/IgCVlEOybDu1RrUmmUcPpVgkATRdwz5TarAfYpSYiAP79mY?e=3yxZxw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5" t="s">
        <v>4787</v>
      </c>
    </row>
    <row r="436" spans="1:15" hidden="1" x14ac:dyDescent="0.3">
      <c r="A436" t="s">
        <v>429</v>
      </c>
      <c r="B436">
        <v>846538</v>
      </c>
      <c r="C436" t="s">
        <v>5407</v>
      </c>
      <c r="D436" s="12">
        <v>45838</v>
      </c>
      <c r="E436" t="s">
        <v>3029</v>
      </c>
      <c r="F436" t="s">
        <v>2800</v>
      </c>
      <c r="G436" t="s">
        <v>2788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https://aterpa-my.sharepoint.com/:f:/g/personal/luis_nunes_aterpa_com_br/IgCVlEOybDu1RrUmmUcPpVgkATRdwz5TarAfYpSYiAP79mY?e=3yxZxw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6" t="s">
        <v>4787</v>
      </c>
    </row>
    <row r="437" spans="1:15" hidden="1" x14ac:dyDescent="0.3">
      <c r="A437" t="s">
        <v>430</v>
      </c>
      <c r="B437">
        <v>248797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2789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https://aterpa-my.sharepoint.com/:f:/g/personal/luis_nunes_aterpa_com_br/IgCVlEOybDu1RrUmmUcPpVgkATRdwz5TarAfYpSYiAP79mY?e=3yxZxw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7" t="s">
        <v>4787</v>
      </c>
    </row>
    <row r="438" spans="1:15" hidden="1" x14ac:dyDescent="0.3">
      <c r="A438" t="s">
        <v>431</v>
      </c>
      <c r="B438">
        <v>843305</v>
      </c>
      <c r="C438" t="s">
        <v>5407</v>
      </c>
      <c r="D438" s="12">
        <v>45838</v>
      </c>
      <c r="E438" t="s">
        <v>3030</v>
      </c>
      <c r="F438" t="s">
        <v>2787</v>
      </c>
      <c r="G438" t="s">
        <v>2788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https://aterpa-my.sharepoint.com/:f:/g/personal/luis_nunes_aterpa_com_br/IgCVlEOybDu1RrUmmUcPpVgkATRdwz5TarAfYpSYiAP79mY?e=3yxZxw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8" t="s">
        <v>4787</v>
      </c>
    </row>
    <row r="439" spans="1:15" hidden="1" x14ac:dyDescent="0.3">
      <c r="A439" t="s">
        <v>432</v>
      </c>
      <c r="B439">
        <v>243761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2789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https://aterpa-my.sharepoint.com/:f:/g/personal/luis_nunes_aterpa_com_br/IgCVlEOybDu1RrUmmUcPpVgkATRdwz5TarAfYpSYiAP79mY?e=3yxZxw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39" t="s">
        <v>4787</v>
      </c>
    </row>
    <row r="440" spans="1:15" hidden="1" x14ac:dyDescent="0.3">
      <c r="A440" t="s">
        <v>434</v>
      </c>
      <c r="B440">
        <v>493977</v>
      </c>
      <c r="C440" t="s">
        <v>5407</v>
      </c>
      <c r="D440" s="12">
        <v>45838</v>
      </c>
      <c r="E440" t="s">
        <v>3032</v>
      </c>
      <c r="F440" t="s">
        <v>2798</v>
      </c>
      <c r="G440" t="s">
        <v>2788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https://aterpa-my.sharepoint.com/:f:/g/personal/luis_nunes_aterpa_com_br/IgCVlEOybDu1RrUmmUcPpVgkATRdwz5TarAfYpSYiAP79mY?e=3yxZxw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0" t="s">
        <v>4787</v>
      </c>
    </row>
    <row r="441" spans="1:15" hidden="1" x14ac:dyDescent="0.3">
      <c r="A441" t="s">
        <v>435</v>
      </c>
      <c r="B441">
        <v>304944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2789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https://aterpa-my.sharepoint.com/:f:/g/personal/luis_nunes_aterpa_com_br/IgCVlEOybDu1RrUmmUcPpVgkATRdwz5TarAfYpSYiAP79mY?e=3yxZxw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1" t="s">
        <v>4787</v>
      </c>
    </row>
    <row r="442" spans="1:15" hidden="1" x14ac:dyDescent="0.3">
      <c r="A442" t="s">
        <v>436</v>
      </c>
      <c r="B442">
        <v>397549</v>
      </c>
      <c r="C442" t="s">
        <v>5407</v>
      </c>
      <c r="D442" s="12">
        <v>45838</v>
      </c>
      <c r="E442" t="s">
        <v>3033</v>
      </c>
      <c r="F442" t="s">
        <v>2798</v>
      </c>
      <c r="G442" t="s">
        <v>2788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https://aterpa-my.sharepoint.com/:f:/g/personal/luis_nunes_aterpa_com_br/IgCVlEOybDu1RrUmmUcPpVgkATRdwz5TarAfYpSYiAP79mY?e=3yxZxw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2" t="s">
        <v>4787</v>
      </c>
    </row>
    <row r="443" spans="1:15" hidden="1" x14ac:dyDescent="0.3">
      <c r="A443" t="s">
        <v>437</v>
      </c>
      <c r="B443">
        <v>351303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2789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https://aterpa-my.sharepoint.com/:f:/g/personal/luis_nunes_aterpa_com_br/IgCVlEOybDu1RrUmmUcPpVgkATRdwz5TarAfYpSYiAP79mY?e=3yxZxw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3" t="s">
        <v>4787</v>
      </c>
    </row>
    <row r="444" spans="1:15" hidden="1" x14ac:dyDescent="0.3">
      <c r="A444" t="s">
        <v>438</v>
      </c>
      <c r="B444">
        <v>400232</v>
      </c>
      <c r="C444" t="s">
        <v>5407</v>
      </c>
      <c r="D444" s="12">
        <v>45838</v>
      </c>
      <c r="E444" t="s">
        <v>3034</v>
      </c>
      <c r="F444" t="s">
        <v>2798</v>
      </c>
      <c r="G444" t="s">
        <v>2788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https://aterpa-my.sharepoint.com/:f:/g/personal/luis_nunes_aterpa_com_br/IgCVlEOybDu1RrUmmUcPpVgkATRdwz5TarAfYpSYiAP79mY?e=3yxZxw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4" t="s">
        <v>4787</v>
      </c>
    </row>
    <row r="445" spans="1:15" hidden="1" x14ac:dyDescent="0.3">
      <c r="A445" t="s">
        <v>439</v>
      </c>
      <c r="B445">
        <v>304797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2789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https://aterpa-my.sharepoint.com/:f:/g/personal/luis_nunes_aterpa_com_br/IgCVlEOybDu1RrUmmUcPpVgkATRdwz5TarAfYpSYiAP79mY?e=3yxZxw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5" t="s">
        <v>4787</v>
      </c>
    </row>
    <row r="446" spans="1:15" hidden="1" x14ac:dyDescent="0.3">
      <c r="A446" t="s">
        <v>440</v>
      </c>
      <c r="B446">
        <v>400164</v>
      </c>
      <c r="C446" t="s">
        <v>5407</v>
      </c>
      <c r="D446" s="12">
        <v>45838</v>
      </c>
      <c r="E446" t="s">
        <v>3035</v>
      </c>
      <c r="F446" t="s">
        <v>2798</v>
      </c>
      <c r="G446" t="s">
        <v>2788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https://aterpa-my.sharepoint.com/:f:/g/personal/luis_nunes_aterpa_com_br/IgCVlEOybDu1RrUmmUcPpVgkATRdwz5TarAfYpSYiAP79mY?e=3yxZxw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6" t="s">
        <v>4787</v>
      </c>
    </row>
    <row r="447" spans="1:15" hidden="1" x14ac:dyDescent="0.3">
      <c r="A447" t="s">
        <v>441</v>
      </c>
      <c r="B447">
        <v>304550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2789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https://aterpa-my.sharepoint.com/:f:/g/personal/luis_nunes_aterpa_com_br/IgCVlEOybDu1RrUmmUcPpVgkATRdwz5TarAfYpSYiAP79mY?e=3yxZxw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7" t="s">
        <v>4787</v>
      </c>
    </row>
    <row r="448" spans="1:15" hidden="1" x14ac:dyDescent="0.3">
      <c r="A448" t="s">
        <v>442</v>
      </c>
      <c r="B448">
        <v>400486</v>
      </c>
      <c r="C448" t="s">
        <v>5407</v>
      </c>
      <c r="D448" s="12">
        <v>45838</v>
      </c>
      <c r="E448" t="s">
        <v>3036</v>
      </c>
      <c r="F448" t="s">
        <v>2798</v>
      </c>
      <c r="G448" t="s">
        <v>2788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https://aterpa-my.sharepoint.com/:f:/g/personal/luis_nunes_aterpa_com_br/IgCVlEOybDu1RrUmmUcPpVgkATRdwz5TarAfYpSYiAP79mY?e=3yxZxw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8" t="s">
        <v>4787</v>
      </c>
    </row>
    <row r="449" spans="1:15" hidden="1" x14ac:dyDescent="0.3">
      <c r="A449" t="s">
        <v>443</v>
      </c>
      <c r="B449">
        <v>305373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2789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https://aterpa-my.sharepoint.com/:f:/g/personal/luis_nunes_aterpa_com_br/IgCVlEOybDu1RrUmmUcPpVgkATRdwz5TarAfYpSYiAP79mY?e=3yxZxw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49" t="s">
        <v>4787</v>
      </c>
    </row>
    <row r="450" spans="1:15" hidden="1" x14ac:dyDescent="0.3">
      <c r="A450" t="s">
        <v>444</v>
      </c>
      <c r="B450">
        <v>399945</v>
      </c>
      <c r="C450" t="s">
        <v>5407</v>
      </c>
      <c r="D450" s="12">
        <v>45838</v>
      </c>
      <c r="E450" t="s">
        <v>3037</v>
      </c>
      <c r="F450" t="s">
        <v>2792</v>
      </c>
      <c r="G450" t="s">
        <v>2788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https://aterpa-my.sharepoint.com/:f:/g/personal/luis_nunes_aterpa_com_br/IgCVlEOybDu1RrUmmUcPpVgkATRdwz5TarAfYpSYiAP79mY?e=3yxZxw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0" t="s">
        <v>4787</v>
      </c>
    </row>
    <row r="451" spans="1:15" hidden="1" x14ac:dyDescent="0.3">
      <c r="A451" t="s">
        <v>445</v>
      </c>
      <c r="B451">
        <v>301444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2789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https://aterpa-my.sharepoint.com/:f:/g/personal/luis_nunes_aterpa_com_br/IgCVlEOybDu1RrUmmUcPpVgkATRdwz5TarAfYpSYiAP79mY?e=3yxZxw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1" t="s">
        <v>4787</v>
      </c>
    </row>
    <row r="452" spans="1:15" hidden="1" x14ac:dyDescent="0.3">
      <c r="A452" t="s">
        <v>446</v>
      </c>
      <c r="B452">
        <v>399498</v>
      </c>
      <c r="C452" t="s">
        <v>5407</v>
      </c>
      <c r="D452" s="12">
        <v>45838</v>
      </c>
      <c r="E452" t="s">
        <v>3038</v>
      </c>
      <c r="F452" t="s">
        <v>2792</v>
      </c>
      <c r="G452" t="s">
        <v>2788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https://aterpa-my.sharepoint.com/:f:/g/personal/luis_nunes_aterpa_com_br/IgCVlEOybDu1RrUmmUcPpVgkATRdwz5TarAfYpSYiAP79mY?e=3yxZxw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2" t="s">
        <v>4787</v>
      </c>
    </row>
    <row r="453" spans="1:15" hidden="1" x14ac:dyDescent="0.3">
      <c r="A453" t="s">
        <v>447</v>
      </c>
      <c r="B453">
        <v>301303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2789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https://aterpa-my.sharepoint.com/:f:/g/personal/luis_nunes_aterpa_com_br/IgCVlEOybDu1RrUmmUcPpVgkATRdwz5TarAfYpSYiAP79mY?e=3yxZxw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3" t="s">
        <v>4787</v>
      </c>
    </row>
    <row r="454" spans="1:15" hidden="1" x14ac:dyDescent="0.3">
      <c r="A454" t="s">
        <v>448</v>
      </c>
      <c r="B454">
        <v>406753</v>
      </c>
      <c r="C454" t="s">
        <v>5407</v>
      </c>
      <c r="D454" s="12">
        <v>45838</v>
      </c>
      <c r="E454" t="s">
        <v>3039</v>
      </c>
      <c r="F454" t="s">
        <v>2800</v>
      </c>
      <c r="G454" t="s">
        <v>2788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https://aterpa-my.sharepoint.com/:f:/g/personal/luis_nunes_aterpa_com_br/IgCVlEOybDu1RrUmmUcPpVgkATRdwz5TarAfYpSYiAP79mY?e=3yxZxw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4" t="s">
        <v>4787</v>
      </c>
    </row>
    <row r="455" spans="1:15" hidden="1" x14ac:dyDescent="0.3">
      <c r="A455" t="s">
        <v>449</v>
      </c>
      <c r="B455">
        <v>400003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2789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https://aterpa-my.sharepoint.com/:f:/g/personal/luis_nunes_aterpa_com_br/IgCVlEOybDu1RrUmmUcPpVgkATRdwz5TarAfYpSYiAP79mY?e=3yxZxw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5" t="s">
        <v>4787</v>
      </c>
    </row>
    <row r="456" spans="1:15" hidden="1" x14ac:dyDescent="0.3">
      <c r="A456" t="s">
        <v>450</v>
      </c>
      <c r="B456">
        <v>13784455</v>
      </c>
      <c r="C456" t="s">
        <v>5407</v>
      </c>
      <c r="D456" s="12">
        <v>45838</v>
      </c>
      <c r="E456" t="s">
        <v>3040</v>
      </c>
      <c r="F456" t="s">
        <v>2819</v>
      </c>
      <c r="G456" t="s">
        <v>2788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https://aterpa-my.sharepoint.com/:f:/g/personal/luis_nunes_aterpa_com_br/IgCVlEOybDu1RrUmmUcPpVgkATRdwz5TarAfYpSYiAP79mY?e=3yxZxw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6" t="s">
        <v>4787</v>
      </c>
    </row>
    <row r="457" spans="1:15" hidden="1" x14ac:dyDescent="0.3">
      <c r="A457" t="s">
        <v>451</v>
      </c>
      <c r="B457">
        <v>532142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2789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https://aterpa-my.sharepoint.com/:f:/g/personal/luis_nunes_aterpa_com_br/IgCVlEOybDu1RrUmmUcPpVgkATRdwz5TarAfYpSYiAP79mY?e=3yxZxw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7" t="s">
        <v>4787</v>
      </c>
    </row>
    <row r="458" spans="1:15" hidden="1" x14ac:dyDescent="0.3">
      <c r="A458" t="s">
        <v>452</v>
      </c>
      <c r="B458">
        <v>13953936</v>
      </c>
      <c r="C458" t="s">
        <v>5407</v>
      </c>
      <c r="D458" s="12">
        <v>45838</v>
      </c>
      <c r="E458" t="s">
        <v>3041</v>
      </c>
      <c r="F458" t="s">
        <v>2819</v>
      </c>
      <c r="G458" t="s">
        <v>2788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https://aterpa-my.sharepoint.com/:f:/g/personal/luis_nunes_aterpa_com_br/IgCVlEOybDu1RrUmmUcPpVgkATRdwz5TarAfYpSYiAP79mY?e=3yxZxw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8" t="s">
        <v>4787</v>
      </c>
    </row>
    <row r="459" spans="1:15" hidden="1" x14ac:dyDescent="0.3">
      <c r="A459" t="s">
        <v>453</v>
      </c>
      <c r="B459">
        <v>596834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2789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https://aterpa-my.sharepoint.com/:f:/g/personal/luis_nunes_aterpa_com_br/IgCVlEOybDu1RrUmmUcPpVgkATRdwz5TarAfYpSYiAP79mY?e=3yxZxw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59" t="s">
        <v>4787</v>
      </c>
    </row>
    <row r="460" spans="1:15" hidden="1" x14ac:dyDescent="0.3">
      <c r="A460" t="s">
        <v>456</v>
      </c>
      <c r="B460">
        <v>1442871</v>
      </c>
      <c r="C460" t="s">
        <v>5407</v>
      </c>
      <c r="D460" s="12">
        <v>45838</v>
      </c>
      <c r="E460" t="s">
        <v>3044</v>
      </c>
      <c r="F460" t="s">
        <v>2826</v>
      </c>
      <c r="G460" t="s">
        <v>2788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https://aterpa-my.sharepoint.com/:f:/g/personal/luis_nunes_aterpa_com_br/IgCVlEOybDu1RrUmmUcPpVgkATRdwz5TarAfYpSYiAP79mY?e=3yxZxw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0" t="s">
        <v>4787</v>
      </c>
    </row>
    <row r="461" spans="1:15" hidden="1" x14ac:dyDescent="0.3">
      <c r="A461" t="s">
        <v>457</v>
      </c>
      <c r="B461">
        <v>689163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2789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https://aterpa-my.sharepoint.com/:f:/g/personal/luis_nunes_aterpa_com_br/IgCVlEOybDu1RrUmmUcPpVgkATRdwz5TarAfYpSYiAP79mY?e=3yxZxw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1" t="s">
        <v>4787</v>
      </c>
    </row>
    <row r="462" spans="1:15" hidden="1" x14ac:dyDescent="0.3">
      <c r="A462" t="s">
        <v>458</v>
      </c>
      <c r="B462">
        <v>1455845</v>
      </c>
      <c r="C462" t="s">
        <v>5407</v>
      </c>
      <c r="D462" s="12">
        <v>45838</v>
      </c>
      <c r="E462" t="s">
        <v>3045</v>
      </c>
      <c r="F462" t="s">
        <v>2796</v>
      </c>
      <c r="G462" t="s">
        <v>2788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https://aterpa-my.sharepoint.com/:f:/g/personal/luis_nunes_aterpa_com_br/IgCVlEOybDu1RrUmmUcPpVgkATRdwz5TarAfYpSYiAP79mY?e=3yxZxw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2" t="s">
        <v>4787</v>
      </c>
    </row>
    <row r="463" spans="1:15" hidden="1" x14ac:dyDescent="0.3">
      <c r="A463" t="s">
        <v>459</v>
      </c>
      <c r="B463">
        <v>719992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2789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https://aterpa-my.sharepoint.com/:f:/g/personal/luis_nunes_aterpa_com_br/IgCVlEOybDu1RrUmmUcPpVgkATRdwz5TarAfYpSYiAP79mY?e=3yxZxw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3" t="s">
        <v>4787</v>
      </c>
    </row>
    <row r="464" spans="1:15" hidden="1" x14ac:dyDescent="0.3">
      <c r="A464" t="s">
        <v>460</v>
      </c>
      <c r="B464">
        <v>1361115</v>
      </c>
      <c r="C464" t="s">
        <v>5407</v>
      </c>
      <c r="D464" s="12">
        <v>45838</v>
      </c>
      <c r="E464" t="s">
        <v>3046</v>
      </c>
      <c r="F464" t="s">
        <v>2796</v>
      </c>
      <c r="G464" t="s">
        <v>2788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https://aterpa-my.sharepoint.com/:f:/g/personal/luis_nunes_aterpa_com_br/IgCVlEOybDu1RrUmmUcPpVgkATRdwz5TarAfYpSYiAP79mY?e=3yxZxw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4" t="s">
        <v>4787</v>
      </c>
    </row>
    <row r="465" spans="1:15" hidden="1" x14ac:dyDescent="0.3">
      <c r="A465" t="s">
        <v>461</v>
      </c>
      <c r="B465">
        <v>613026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2789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https://aterpa-my.sharepoint.com/:f:/g/personal/luis_nunes_aterpa_com_br/IgCVlEOybDu1RrUmmUcPpVgkATRdwz5TarAfYpSYiAP79mY?e=3yxZxw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5" t="s">
        <v>4787</v>
      </c>
    </row>
    <row r="466" spans="1:15" hidden="1" x14ac:dyDescent="0.3">
      <c r="A466" t="s">
        <v>462</v>
      </c>
      <c r="B466">
        <v>955343</v>
      </c>
      <c r="C466" t="s">
        <v>5407</v>
      </c>
      <c r="D466" s="12">
        <v>45838</v>
      </c>
      <c r="E466" t="s">
        <v>3047</v>
      </c>
      <c r="F466" t="s">
        <v>2798</v>
      </c>
      <c r="G466" t="s">
        <v>2788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https://aterpa-my.sharepoint.com/:f:/g/personal/luis_nunes_aterpa_com_br/IgCVlEOybDu1RrUmmUcPpVgkATRdwz5TarAfYpSYiAP79mY?e=3yxZxw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6" t="s">
        <v>4787</v>
      </c>
    </row>
    <row r="467" spans="1:15" hidden="1" x14ac:dyDescent="0.3">
      <c r="A467" t="s">
        <v>463</v>
      </c>
      <c r="B467">
        <v>285996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2789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https://aterpa-my.sharepoint.com/:f:/g/personal/luis_nunes_aterpa_com_br/IgCVlEOybDu1RrUmmUcPpVgkATRdwz5TarAfYpSYiAP79mY?e=3yxZxw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7" t="s">
        <v>4787</v>
      </c>
    </row>
    <row r="468" spans="1:15" hidden="1" x14ac:dyDescent="0.3">
      <c r="A468" t="s">
        <v>464</v>
      </c>
      <c r="B468">
        <v>1036396</v>
      </c>
      <c r="C468" t="s">
        <v>5407</v>
      </c>
      <c r="D468" s="12">
        <v>45838</v>
      </c>
      <c r="E468" t="s">
        <v>3048</v>
      </c>
      <c r="F468" t="s">
        <v>2787</v>
      </c>
      <c r="G468" t="s">
        <v>2788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https://aterpa-my.sharepoint.com/:f:/g/personal/luis_nunes_aterpa_com_br/IgCVlEOybDu1RrUmmUcPpVgkATRdwz5TarAfYpSYiAP79mY?e=3yxZxw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8" t="s">
        <v>4787</v>
      </c>
    </row>
    <row r="469" spans="1:15" hidden="1" x14ac:dyDescent="0.3">
      <c r="A469" t="s">
        <v>465</v>
      </c>
      <c r="B469">
        <v>521249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2789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https://aterpa-my.sharepoint.com/:f:/g/personal/luis_nunes_aterpa_com_br/IgCVlEOybDu1RrUmmUcPpVgkATRdwz5TarAfYpSYiAP79mY?e=3yxZxw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69" t="s">
        <v>4787</v>
      </c>
    </row>
    <row r="470" spans="1:15" hidden="1" x14ac:dyDescent="0.3">
      <c r="A470" t="s">
        <v>466</v>
      </c>
      <c r="B470">
        <v>905839</v>
      </c>
      <c r="C470" t="s">
        <v>5407</v>
      </c>
      <c r="D470" s="12">
        <v>45838</v>
      </c>
      <c r="E470" t="s">
        <v>3049</v>
      </c>
      <c r="F470" t="s">
        <v>2792</v>
      </c>
      <c r="G470" t="s">
        <v>2788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https://aterpa-my.sharepoint.com/:f:/g/personal/luis_nunes_aterpa_com_br/IgCVlEOybDu1RrUmmUcPpVgkATRdwz5TarAfYpSYiAP79mY?e=3yxZxw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0" t="s">
        <v>4787</v>
      </c>
    </row>
    <row r="471" spans="1:15" hidden="1" x14ac:dyDescent="0.3">
      <c r="A471" t="s">
        <v>467</v>
      </c>
      <c r="B471">
        <v>353743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2789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https://aterpa-my.sharepoint.com/:f:/g/personal/luis_nunes_aterpa_com_br/IgCVlEOybDu1RrUmmUcPpVgkATRdwz5TarAfYpSYiAP79mY?e=3yxZxw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1" t="s">
        <v>4787</v>
      </c>
    </row>
    <row r="472" spans="1:15" hidden="1" x14ac:dyDescent="0.3">
      <c r="A472" t="s">
        <v>468</v>
      </c>
      <c r="B472">
        <v>797552</v>
      </c>
      <c r="C472" t="s">
        <v>5407</v>
      </c>
      <c r="D472" s="12">
        <v>45838</v>
      </c>
      <c r="E472" t="s">
        <v>3050</v>
      </c>
      <c r="F472" t="s">
        <v>2792</v>
      </c>
      <c r="G472" t="s">
        <v>2788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https://aterpa-my.sharepoint.com/:f:/g/personal/luis_nunes_aterpa_com_br/IgCVlEOybDu1RrUmmUcPpVgkATRdwz5TarAfYpSYiAP79mY?e=3yxZxw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2" t="s">
        <v>4787</v>
      </c>
    </row>
    <row r="473" spans="1:15" hidden="1" x14ac:dyDescent="0.3">
      <c r="A473" t="s">
        <v>469</v>
      </c>
      <c r="B473">
        <v>252763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2789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https://aterpa-my.sharepoint.com/:f:/g/personal/luis_nunes_aterpa_com_br/IgCVlEOybDu1RrUmmUcPpVgkATRdwz5TarAfYpSYiAP79mY?e=3yxZxw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3" t="s">
        <v>4787</v>
      </c>
    </row>
    <row r="474" spans="1:15" hidden="1" x14ac:dyDescent="0.3">
      <c r="A474" t="s">
        <v>470</v>
      </c>
      <c r="B474">
        <v>961423</v>
      </c>
      <c r="C474" t="s">
        <v>5407</v>
      </c>
      <c r="D474" s="12">
        <v>45838</v>
      </c>
      <c r="E474" t="s">
        <v>3051</v>
      </c>
      <c r="F474" t="s">
        <v>2787</v>
      </c>
      <c r="G474" t="s">
        <v>2788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https://aterpa-my.sharepoint.com/:f:/g/personal/luis_nunes_aterpa_com_br/IgCVlEOybDu1RrUmmUcPpVgkATRdwz5TarAfYpSYiAP79mY?e=3yxZxw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4" t="s">
        <v>4787</v>
      </c>
    </row>
    <row r="475" spans="1:15" hidden="1" x14ac:dyDescent="0.3">
      <c r="A475" t="s">
        <v>471</v>
      </c>
      <c r="B475">
        <v>301700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2789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https://aterpa-my.sharepoint.com/:f:/g/personal/luis_nunes_aterpa_com_br/IgCVlEOybDu1RrUmmUcPpVgkATRdwz5TarAfYpSYiAP79mY?e=3yxZxw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5" t="s">
        <v>4787</v>
      </c>
    </row>
    <row r="476" spans="1:15" hidden="1" x14ac:dyDescent="0.3">
      <c r="A476" t="s">
        <v>472</v>
      </c>
      <c r="B476">
        <v>990087</v>
      </c>
      <c r="C476" t="s">
        <v>5407</v>
      </c>
      <c r="D476" s="12">
        <v>45838</v>
      </c>
      <c r="E476" t="s">
        <v>3052</v>
      </c>
      <c r="F476" t="s">
        <v>2787</v>
      </c>
      <c r="G476" t="s">
        <v>2788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https://aterpa-my.sharepoint.com/:f:/g/personal/luis_nunes_aterpa_com_br/IgCVlEOybDu1RrUmmUcPpVgkATRdwz5TarAfYpSYiAP79mY?e=3yxZxw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6" t="s">
        <v>4787</v>
      </c>
    </row>
    <row r="477" spans="1:15" hidden="1" x14ac:dyDescent="0.3">
      <c r="A477" t="s">
        <v>473</v>
      </c>
      <c r="B477">
        <v>364275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2789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https://aterpa-my.sharepoint.com/:f:/g/personal/luis_nunes_aterpa_com_br/IgCVlEOybDu1RrUmmUcPpVgkATRdwz5TarAfYpSYiAP79mY?e=3yxZxw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77" t="s">
        <v>4787</v>
      </c>
    </row>
    <row r="478" spans="1:15" hidden="1" x14ac:dyDescent="0.3">
      <c r="A478" t="s">
        <v>486</v>
      </c>
      <c r="B478">
        <v>1394491</v>
      </c>
      <c r="C478" t="s">
        <v>5407</v>
      </c>
      <c r="D478" s="12">
        <v>45838</v>
      </c>
      <c r="E478" t="s">
        <v>3060</v>
      </c>
      <c r="F478" t="s">
        <v>2819</v>
      </c>
      <c r="G478" t="s">
        <v>2788</v>
      </c>
      <c r="H478" t="str">
        <f>IF(_xlfn.XLOOKUP(E478,LD_01[DOCUMENTO],LD_01[REVISÃO])=F478,"VIGENTE","OBSOLETO")</f>
        <v>OBSOLETO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https://aterpa-my.sharepoint.com/:f:/g/personal/luis_nunes_aterpa_com_br/IgCVlEOybDu1RrUmmUcPpVgkATRdwz5TarAfYpSYiAP79mY?e=3yxZxw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78" t="s">
        <v>4787</v>
      </c>
    </row>
    <row r="479" spans="1:15" hidden="1" x14ac:dyDescent="0.3">
      <c r="A479" t="s">
        <v>487</v>
      </c>
      <c r="B479">
        <v>663866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2789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https://aterpa-my.sharepoint.com/:f:/g/personal/luis_nunes_aterpa_com_br/IgCVlEOybDu1RrUmmUcPpVgkATRdwz5TarAfYpSYiAP79mY?e=3yxZxw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79" t="s">
        <v>4787</v>
      </c>
    </row>
    <row r="480" spans="1:15" hidden="1" x14ac:dyDescent="0.3">
      <c r="A480" t="s">
        <v>488</v>
      </c>
      <c r="B480">
        <v>1320225</v>
      </c>
      <c r="C480" t="s">
        <v>5407</v>
      </c>
      <c r="D480" s="12">
        <v>45838</v>
      </c>
      <c r="E480" t="s">
        <v>3061</v>
      </c>
      <c r="F480" t="s">
        <v>2819</v>
      </c>
      <c r="G480" t="s">
        <v>2788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https://aterpa-my.sharepoint.com/:f:/g/personal/luis_nunes_aterpa_com_br/IgCVlEOybDu1RrUmmUcPpVgkATRdwz5TarAfYpSYiAP79mY?e=3yxZxw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0" t="s">
        <v>4787</v>
      </c>
    </row>
    <row r="481" spans="1:15" hidden="1" x14ac:dyDescent="0.3">
      <c r="A481" t="s">
        <v>489</v>
      </c>
      <c r="B481">
        <v>665237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2789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https://aterpa-my.sharepoint.com/:f:/g/personal/luis_nunes_aterpa_com_br/IgCVlEOybDu1RrUmmUcPpVgkATRdwz5TarAfYpSYiAP79mY?e=3yxZxw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1" t="s">
        <v>4787</v>
      </c>
    </row>
    <row r="482" spans="1:15" hidden="1" x14ac:dyDescent="0.3">
      <c r="A482" t="s">
        <v>490</v>
      </c>
      <c r="B482">
        <v>1277963</v>
      </c>
      <c r="C482" t="s">
        <v>5407</v>
      </c>
      <c r="D482" s="12">
        <v>45838</v>
      </c>
      <c r="E482" t="s">
        <v>3062</v>
      </c>
      <c r="F482" t="s">
        <v>2819</v>
      </c>
      <c r="G482" t="s">
        <v>2788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https://aterpa-my.sharepoint.com/:f:/g/personal/luis_nunes_aterpa_com_br/IgCVlEOybDu1RrUmmUcPpVgkATRdwz5TarAfYpSYiAP79mY?e=3yxZxw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2" t="s">
        <v>4787</v>
      </c>
    </row>
    <row r="483" spans="1:15" hidden="1" x14ac:dyDescent="0.3">
      <c r="A483" t="s">
        <v>491</v>
      </c>
      <c r="B483">
        <v>618431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2789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https://aterpa-my.sharepoint.com/:f:/g/personal/luis_nunes_aterpa_com_br/IgCVlEOybDu1RrUmmUcPpVgkATRdwz5TarAfYpSYiAP79mY?e=3yxZxw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3" t="s">
        <v>4787</v>
      </c>
    </row>
    <row r="484" spans="1:15" hidden="1" x14ac:dyDescent="0.3">
      <c r="A484" t="s">
        <v>492</v>
      </c>
      <c r="B484">
        <v>4707723</v>
      </c>
      <c r="C484" t="s">
        <v>5407</v>
      </c>
      <c r="D484" s="12">
        <v>45838</v>
      </c>
      <c r="E484" t="s">
        <v>3063</v>
      </c>
      <c r="F484" t="s">
        <v>2798</v>
      </c>
      <c r="G484" t="s">
        <v>2788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https://aterpa-my.sharepoint.com/:f:/g/personal/luis_nunes_aterpa_com_br/IgCVlEOybDu1RrUmmUcPpVgkATRdwz5TarAfYpSYiAP79mY?e=3yxZxw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4" t="s">
        <v>4787</v>
      </c>
    </row>
    <row r="485" spans="1:15" hidden="1" x14ac:dyDescent="0.3">
      <c r="A485" t="s">
        <v>493</v>
      </c>
      <c r="B485">
        <v>2074624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2789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https://aterpa-my.sharepoint.com/:f:/g/personal/luis_nunes_aterpa_com_br/IgCVlEOybDu1RrUmmUcPpVgkATRdwz5TarAfYpSYiAP79mY?e=3yxZxw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5" t="s">
        <v>4787</v>
      </c>
    </row>
    <row r="486" spans="1:15" hidden="1" x14ac:dyDescent="0.3">
      <c r="A486" t="s">
        <v>494</v>
      </c>
      <c r="B486">
        <v>4593211</v>
      </c>
      <c r="C486" t="s">
        <v>5407</v>
      </c>
      <c r="D486" s="12">
        <v>45838</v>
      </c>
      <c r="E486" t="s">
        <v>3064</v>
      </c>
      <c r="F486" t="s">
        <v>2798</v>
      </c>
      <c r="G486" t="s">
        <v>2788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https://aterpa-my.sharepoint.com/:f:/g/personal/luis_nunes_aterpa_com_br/IgCVlEOybDu1RrUmmUcPpVgkATRdwz5TarAfYpSYiAP79mY?e=3yxZxw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6" t="s">
        <v>4787</v>
      </c>
    </row>
    <row r="487" spans="1:15" hidden="1" x14ac:dyDescent="0.3">
      <c r="A487" t="s">
        <v>495</v>
      </c>
      <c r="B487">
        <v>1698336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2789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https://aterpa-my.sharepoint.com/:f:/g/personal/luis_nunes_aterpa_com_br/IgCVlEOybDu1RrUmmUcPpVgkATRdwz5TarAfYpSYiAP79mY?e=3yxZxw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7" t="s">
        <v>4787</v>
      </c>
    </row>
    <row r="488" spans="1:15" hidden="1" x14ac:dyDescent="0.3">
      <c r="A488" t="s">
        <v>476</v>
      </c>
      <c r="B488">
        <v>5040074</v>
      </c>
      <c r="C488" t="s">
        <v>5407</v>
      </c>
      <c r="D488" s="12">
        <v>45838</v>
      </c>
      <c r="E488" t="s">
        <v>3055</v>
      </c>
      <c r="F488" t="s">
        <v>2798</v>
      </c>
      <c r="G488" t="s">
        <v>2788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https://aterpa-my.sharepoint.com/:f:/g/personal/luis_nunes_aterpa_com_br/IgCVlEOybDu1RrUmmUcPpVgkATRdwz5TarAfYpSYiAP79mY?e=3yxZxw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8" t="s">
        <v>4787</v>
      </c>
    </row>
    <row r="489" spans="1:15" hidden="1" x14ac:dyDescent="0.3">
      <c r="A489" t="s">
        <v>477</v>
      </c>
      <c r="B489">
        <v>1519563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2789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https://aterpa-my.sharepoint.com/:f:/g/personal/luis_nunes_aterpa_com_br/IgCVlEOybDu1RrUmmUcPpVgkATRdwz5TarAfYpSYiAP79mY?e=3yxZxw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489" t="s">
        <v>4787</v>
      </c>
    </row>
    <row r="490" spans="1:15" hidden="1" x14ac:dyDescent="0.3">
      <c r="A490" t="s">
        <v>478</v>
      </c>
      <c r="B490">
        <v>3940238</v>
      </c>
      <c r="C490" t="s">
        <v>5407</v>
      </c>
      <c r="D490" s="12">
        <v>45838</v>
      </c>
      <c r="E490" t="s">
        <v>3056</v>
      </c>
      <c r="F490" t="s">
        <v>2798</v>
      </c>
      <c r="G490" t="s">
        <v>2788</v>
      </c>
      <c r="H490" t="str">
        <f>IF(_xlfn.XLOOKUP(E490,LD_01[DOCUMENTO],LD_01[REVISÃO])=F490,"VIGENTE","OBSOLETO")</f>
        <v>VIGENTE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https://aterpa-my.sharepoint.com/:f:/g/personal/luis_nunes_aterpa_com_br/IgCVlEOybDu1RrUmmUcPpVgkATRdwz5TarAfYpSYiAP79mY?e=3yxZxw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0" t="s">
        <v>4787</v>
      </c>
    </row>
    <row r="491" spans="1:15" hidden="1" x14ac:dyDescent="0.3">
      <c r="A491" t="s">
        <v>479</v>
      </c>
      <c r="B491">
        <v>902260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2789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https://aterpa-my.sharepoint.com/:f:/g/personal/luis_nunes_aterpa_com_br/IgCVlEOybDu1RrUmmUcPpVgkATRdwz5TarAfYpSYiAP79mY?e=3yxZxw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1" t="s">
        <v>4787</v>
      </c>
    </row>
    <row r="492" spans="1:15" hidden="1" x14ac:dyDescent="0.3">
      <c r="A492" t="s">
        <v>480</v>
      </c>
      <c r="B492">
        <v>1523955</v>
      </c>
      <c r="C492" t="s">
        <v>5407</v>
      </c>
      <c r="D492" s="12">
        <v>45838</v>
      </c>
      <c r="E492" t="s">
        <v>3057</v>
      </c>
      <c r="F492" t="s">
        <v>2792</v>
      </c>
      <c r="G492" t="s">
        <v>2788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https://aterpa-my.sharepoint.com/:f:/g/personal/luis_nunes_aterpa_com_br/IgCVlEOybDu1RrUmmUcPpVgkATRdwz5TarAfYpSYiAP79mY?e=3yxZxw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2" t="s">
        <v>4787</v>
      </c>
    </row>
    <row r="493" spans="1:15" hidden="1" x14ac:dyDescent="0.3">
      <c r="A493" t="s">
        <v>481</v>
      </c>
      <c r="B493">
        <v>266306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2789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https://aterpa-my.sharepoint.com/:f:/g/personal/luis_nunes_aterpa_com_br/IgCVlEOybDu1RrUmmUcPpVgkATRdwz5TarAfYpSYiAP79mY?e=3yxZxw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3" t="s">
        <v>4787</v>
      </c>
    </row>
    <row r="494" spans="1:15" hidden="1" x14ac:dyDescent="0.3">
      <c r="A494" t="s">
        <v>482</v>
      </c>
      <c r="B494">
        <v>2161061</v>
      </c>
      <c r="C494" t="s">
        <v>5407</v>
      </c>
      <c r="D494" s="12">
        <v>45838</v>
      </c>
      <c r="E494" t="s">
        <v>3058</v>
      </c>
      <c r="F494" t="s">
        <v>2819</v>
      </c>
      <c r="G494" t="s">
        <v>2788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https://aterpa-my.sharepoint.com/:f:/g/personal/luis_nunes_aterpa_com_br/IgCVlEOybDu1RrUmmUcPpVgkATRdwz5TarAfYpSYiAP79mY?e=3yxZxw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4" t="s">
        <v>4787</v>
      </c>
    </row>
    <row r="495" spans="1:15" hidden="1" x14ac:dyDescent="0.3">
      <c r="A495" t="s">
        <v>483</v>
      </c>
      <c r="B495">
        <v>616296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2789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https://aterpa-my.sharepoint.com/:f:/g/personal/luis_nunes_aterpa_com_br/IgCVlEOybDu1RrUmmUcPpVgkATRdwz5TarAfYpSYiAP79mY?e=3yxZxw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5" t="s">
        <v>4787</v>
      </c>
    </row>
    <row r="496" spans="1:15" hidden="1" x14ac:dyDescent="0.3">
      <c r="A496" t="s">
        <v>484</v>
      </c>
      <c r="B496">
        <v>1911976</v>
      </c>
      <c r="C496" t="s">
        <v>5407</v>
      </c>
      <c r="D496" s="12">
        <v>45838</v>
      </c>
      <c r="E496" t="s">
        <v>3059</v>
      </c>
      <c r="F496" t="s">
        <v>2787</v>
      </c>
      <c r="G496" t="s">
        <v>2788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https://aterpa-my.sharepoint.com/:f:/g/personal/luis_nunes_aterpa_com_br/IgCVlEOybDu1RrUmmUcPpVgkATRdwz5TarAfYpSYiAP79mY?e=3yxZxw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6" t="s">
        <v>4787</v>
      </c>
    </row>
    <row r="497" spans="1:15" hidden="1" x14ac:dyDescent="0.3">
      <c r="A497" t="s">
        <v>485</v>
      </c>
      <c r="B497">
        <v>316783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2789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https://aterpa-my.sharepoint.com/:f:/g/personal/luis_nunes_aterpa_com_br/IgCVlEOybDu1RrUmmUcPpVgkATRdwz5TarAfYpSYiAP79mY?e=3yxZxw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7" t="s">
        <v>4787</v>
      </c>
    </row>
    <row r="498" spans="1:15" hidden="1" x14ac:dyDescent="0.3">
      <c r="A498" t="s">
        <v>499</v>
      </c>
      <c r="B498">
        <v>5139751</v>
      </c>
      <c r="C498" t="s">
        <v>5407</v>
      </c>
      <c r="D498" s="12">
        <v>45838</v>
      </c>
      <c r="E498" t="s">
        <v>3067</v>
      </c>
      <c r="F498" t="s">
        <v>2792</v>
      </c>
      <c r="G498" t="s">
        <v>2788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https://aterpa-my.sharepoint.com/:f:/g/personal/luis_nunes_aterpa_com_br/IgCVlEOybDu1RrUmmUcPpVgkATRdwz5TarAfYpSYiAP79mY?e=3yxZxw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8" t="s">
        <v>4787</v>
      </c>
    </row>
    <row r="499" spans="1:15" hidden="1" x14ac:dyDescent="0.3">
      <c r="A499" t="s">
        <v>500</v>
      </c>
      <c r="B499">
        <v>388374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2789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https://aterpa-my.sharepoint.com/:f:/g/personal/luis_nunes_aterpa_com_br/IgCVlEOybDu1RrUmmUcPpVgkATRdwz5TarAfYpSYiAP79mY?e=3yxZxw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499" t="s">
        <v>4787</v>
      </c>
    </row>
    <row r="500" spans="1:15" hidden="1" x14ac:dyDescent="0.3">
      <c r="A500" t="s">
        <v>501</v>
      </c>
      <c r="B500">
        <v>5545201</v>
      </c>
      <c r="C500" t="s">
        <v>5407</v>
      </c>
      <c r="D500" s="12">
        <v>45838</v>
      </c>
      <c r="E500" t="s">
        <v>3068</v>
      </c>
      <c r="F500" t="s">
        <v>2792</v>
      </c>
      <c r="G500" t="s">
        <v>2788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https://aterpa-my.sharepoint.com/:f:/g/personal/luis_nunes_aterpa_com_br/IgCVlEOybDu1RrUmmUcPpVgkATRdwz5TarAfYpSYiAP79mY?e=3yxZxw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00" t="s">
        <v>4787</v>
      </c>
    </row>
    <row r="501" spans="1:15" hidden="1" x14ac:dyDescent="0.3">
      <c r="A501" t="s">
        <v>502</v>
      </c>
      <c r="B501">
        <v>411137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2789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https://aterpa-my.sharepoint.com/:f:/g/personal/luis_nunes_aterpa_com_br/IgCVlEOybDu1RrUmmUcPpVgkATRdwz5TarAfYpSYiAP79mY?e=3yxZxw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01" t="s">
        <v>4787</v>
      </c>
    </row>
    <row r="502" spans="1:15" hidden="1" x14ac:dyDescent="0.3">
      <c r="A502" t="s">
        <v>503</v>
      </c>
      <c r="B502">
        <v>1269427</v>
      </c>
      <c r="C502" t="s">
        <v>5407</v>
      </c>
      <c r="D502" s="12">
        <v>45838</v>
      </c>
      <c r="E502" t="s">
        <v>3069</v>
      </c>
      <c r="F502" t="s">
        <v>2819</v>
      </c>
      <c r="G502" t="s">
        <v>2788</v>
      </c>
      <c r="H502" t="str">
        <f>IF(_xlfn.XLOOKUP(E502,LD_01[DOCUMENTO],LD_01[REVISÃO])=F502,"VIGENTE","OBSOLETO")</f>
        <v>OBSOLETO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https://aterpa-my.sharepoint.com/:f:/g/personal/luis_nunes_aterpa_com_br/IgCVlEOybDu1RrUmmUcPpVgkATRdwz5TarAfYpSYiAP79mY?e=3yxZxw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2" t="s">
        <v>4787</v>
      </c>
    </row>
    <row r="503" spans="1:15" hidden="1" x14ac:dyDescent="0.3">
      <c r="A503" t="s">
        <v>504</v>
      </c>
      <c r="B503">
        <v>383683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2789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https://aterpa-my.sharepoint.com/:f:/g/personal/luis_nunes_aterpa_com_br/IgCVlEOybDu1RrUmmUcPpVgkATRdwz5TarAfYpSYiAP79mY?e=3yxZxw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3" t="s">
        <v>4787</v>
      </c>
    </row>
    <row r="504" spans="1:15" hidden="1" x14ac:dyDescent="0.3">
      <c r="A504" t="s">
        <v>505</v>
      </c>
      <c r="B504">
        <v>1260034</v>
      </c>
      <c r="C504" t="s">
        <v>5407</v>
      </c>
      <c r="D504" s="12">
        <v>45838</v>
      </c>
      <c r="E504" t="s">
        <v>3070</v>
      </c>
      <c r="F504" t="s">
        <v>2819</v>
      </c>
      <c r="G504" t="s">
        <v>2788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https://aterpa-my.sharepoint.com/:f:/g/personal/luis_nunes_aterpa_com_br/IgCVlEOybDu1RrUmmUcPpVgkATRdwz5TarAfYpSYiAP79mY?e=3yxZxw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4" t="s">
        <v>4787</v>
      </c>
    </row>
    <row r="505" spans="1:15" hidden="1" x14ac:dyDescent="0.3">
      <c r="A505" t="s">
        <v>506</v>
      </c>
      <c r="B505">
        <v>393655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2789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https://aterpa-my.sharepoint.com/:f:/g/personal/luis_nunes_aterpa_com_br/IgCVlEOybDu1RrUmmUcPpVgkATRdwz5TarAfYpSYiAP79mY?e=3yxZxw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5" t="s">
        <v>4787</v>
      </c>
    </row>
    <row r="506" spans="1:15" hidden="1" x14ac:dyDescent="0.3">
      <c r="A506" t="s">
        <v>507</v>
      </c>
      <c r="B506">
        <v>901918</v>
      </c>
      <c r="C506" t="s">
        <v>5407</v>
      </c>
      <c r="D506" s="12">
        <v>45838</v>
      </c>
      <c r="E506" t="s">
        <v>3071</v>
      </c>
      <c r="F506" t="s">
        <v>2792</v>
      </c>
      <c r="G506" t="s">
        <v>2788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https://aterpa-my.sharepoint.com/:f:/g/personal/luis_nunes_aterpa_com_br/IgCVlEOybDu1RrUmmUcPpVgkATRdwz5TarAfYpSYiAP79mY?e=3yxZxw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6" t="s">
        <v>4787</v>
      </c>
    </row>
    <row r="507" spans="1:15" hidden="1" x14ac:dyDescent="0.3">
      <c r="A507" t="s">
        <v>508</v>
      </c>
      <c r="B507">
        <v>404125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2789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https://aterpa-my.sharepoint.com/:f:/g/personal/luis_nunes_aterpa_com_br/IgCVlEOybDu1RrUmmUcPpVgkATRdwz5TarAfYpSYiAP79mY?e=3yxZxw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07" t="s">
        <v>4787</v>
      </c>
    </row>
    <row r="508" spans="1:15" hidden="1" x14ac:dyDescent="0.3">
      <c r="A508" t="s">
        <v>521</v>
      </c>
      <c r="B508">
        <v>2083846</v>
      </c>
      <c r="C508" t="s">
        <v>5407</v>
      </c>
      <c r="D508" s="12">
        <v>45838</v>
      </c>
      <c r="E508" t="s">
        <v>3081</v>
      </c>
      <c r="F508" t="s">
        <v>2798</v>
      </c>
      <c r="G508" t="s">
        <v>2788</v>
      </c>
      <c r="H508" t="str">
        <f>IF(_xlfn.XLOOKUP(E508,LD_01[DOCUMENTO],LD_01[REVISÃO])=F508,"VIGENTE","OBSOLETO")</f>
        <v>VIGENTE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https://aterpa-my.sharepoint.com/:f:/g/personal/luis_nunes_aterpa_com_br/IgCVlEOybDu1RrUmmUcPpVgkATRdwz5TarAfYpSYiAP79mY?e=3yxZxw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08" t="s">
        <v>4787</v>
      </c>
    </row>
    <row r="509" spans="1:15" hidden="1" x14ac:dyDescent="0.3">
      <c r="A509" t="s">
        <v>522</v>
      </c>
      <c r="B509">
        <v>1103969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2789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https://aterpa-my.sharepoint.com/:f:/g/personal/luis_nunes_aterpa_com_br/IgCVlEOybDu1RrUmmUcPpVgkATRdwz5TarAfYpSYiAP79mY?e=3yxZxw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09" t="s">
        <v>4787</v>
      </c>
    </row>
    <row r="510" spans="1:15" hidden="1" x14ac:dyDescent="0.3">
      <c r="A510" t="s">
        <v>523</v>
      </c>
      <c r="B510">
        <v>1395927</v>
      </c>
      <c r="C510" t="s">
        <v>5407</v>
      </c>
      <c r="D510" s="12">
        <v>45838</v>
      </c>
      <c r="E510" t="s">
        <v>3082</v>
      </c>
      <c r="F510" t="s">
        <v>2800</v>
      </c>
      <c r="G510" t="s">
        <v>2788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https://aterpa-my.sharepoint.com/:f:/g/personal/luis_nunes_aterpa_com_br/IgCVlEOybDu1RrUmmUcPpVgkATRdwz5TarAfYpSYiAP79mY?e=3yxZxw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0" t="s">
        <v>4787</v>
      </c>
    </row>
    <row r="511" spans="1:15" hidden="1" x14ac:dyDescent="0.3">
      <c r="A511" t="s">
        <v>524</v>
      </c>
      <c r="B511">
        <v>485994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2789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https://aterpa-my.sharepoint.com/:f:/g/personal/luis_nunes_aterpa_com_br/IgCVlEOybDu1RrUmmUcPpVgkATRdwz5TarAfYpSYiAP79mY?e=3yxZxw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1" t="s">
        <v>4787</v>
      </c>
    </row>
    <row r="512" spans="1:15" hidden="1" x14ac:dyDescent="0.3">
      <c r="A512" t="s">
        <v>539</v>
      </c>
      <c r="B512">
        <v>1902247</v>
      </c>
      <c r="C512" t="s">
        <v>5407</v>
      </c>
      <c r="D512" s="12">
        <v>45838</v>
      </c>
      <c r="E512" t="s">
        <v>3091</v>
      </c>
      <c r="F512" t="s">
        <v>2798</v>
      </c>
      <c r="G512" t="s">
        <v>2788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https://aterpa-my.sharepoint.com/:f:/g/personal/luis_nunes_aterpa_com_br/IgCVlEOybDu1RrUmmUcPpVgkATRdwz5TarAfYpSYiAP79mY?e=3yxZxw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2" t="s">
        <v>4787</v>
      </c>
    </row>
    <row r="513" spans="1:15" hidden="1" x14ac:dyDescent="0.3">
      <c r="A513" t="s">
        <v>540</v>
      </c>
      <c r="B513">
        <v>681046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2789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https://aterpa-my.sharepoint.com/:f:/g/personal/luis_nunes_aterpa_com_br/IgCVlEOybDu1RrUmmUcPpVgkATRdwz5TarAfYpSYiAP79mY?e=3yxZxw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3" t="s">
        <v>4787</v>
      </c>
    </row>
    <row r="514" spans="1:15" hidden="1" x14ac:dyDescent="0.3">
      <c r="A514" t="s">
        <v>541</v>
      </c>
      <c r="B514">
        <v>1268726</v>
      </c>
      <c r="C514" t="s">
        <v>5407</v>
      </c>
      <c r="D514" s="12">
        <v>45838</v>
      </c>
      <c r="E514" t="s">
        <v>3092</v>
      </c>
      <c r="F514" t="s">
        <v>2798</v>
      </c>
      <c r="G514" t="s">
        <v>2788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https://aterpa-my.sharepoint.com/:f:/g/personal/luis_nunes_aterpa_com_br/IgCVlEOybDu1RrUmmUcPpVgkATRdwz5TarAfYpSYiAP79mY?e=3yxZxw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4" t="s">
        <v>4787</v>
      </c>
    </row>
    <row r="515" spans="1:15" hidden="1" x14ac:dyDescent="0.3">
      <c r="A515" t="s">
        <v>542</v>
      </c>
      <c r="B515">
        <v>439635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2789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https://aterpa-my.sharepoint.com/:f:/g/personal/luis_nunes_aterpa_com_br/IgCVlEOybDu1RrUmmUcPpVgkATRdwz5TarAfYpSYiAP79mY?e=3yxZxw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5" t="s">
        <v>4787</v>
      </c>
    </row>
    <row r="516" spans="1:15" hidden="1" x14ac:dyDescent="0.3">
      <c r="A516" t="s">
        <v>526</v>
      </c>
      <c r="B516">
        <v>1695632</v>
      </c>
      <c r="C516" t="s">
        <v>5407</v>
      </c>
      <c r="D516" s="12">
        <v>45838</v>
      </c>
      <c r="E516" t="s">
        <v>3084</v>
      </c>
      <c r="F516" t="s">
        <v>2800</v>
      </c>
      <c r="G516" t="s">
        <v>2788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https://aterpa-my.sharepoint.com/:f:/g/personal/luis_nunes_aterpa_com_br/IgCVlEOybDu1RrUmmUcPpVgkATRdwz5TarAfYpSYiAP79mY?e=3yxZxw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6" t="s">
        <v>4787</v>
      </c>
    </row>
    <row r="517" spans="1:15" hidden="1" x14ac:dyDescent="0.3">
      <c r="A517" t="s">
        <v>527</v>
      </c>
      <c r="B517">
        <v>507278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2789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https://aterpa-my.sharepoint.com/:f:/g/personal/luis_nunes_aterpa_com_br/IgCVlEOybDu1RrUmmUcPpVgkATRdwz5TarAfYpSYiAP79mY?e=3yxZxw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7" t="s">
        <v>4787</v>
      </c>
    </row>
    <row r="518" spans="1:15" hidden="1" x14ac:dyDescent="0.3">
      <c r="A518" t="s">
        <v>528</v>
      </c>
      <c r="B518">
        <v>1262444</v>
      </c>
      <c r="C518" t="s">
        <v>5407</v>
      </c>
      <c r="D518" s="12">
        <v>45838</v>
      </c>
      <c r="E518" t="s">
        <v>3085</v>
      </c>
      <c r="F518" t="s">
        <v>2800</v>
      </c>
      <c r="G518" t="s">
        <v>2788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https://aterpa-my.sharepoint.com/:f:/g/personal/luis_nunes_aterpa_com_br/IgCVlEOybDu1RrUmmUcPpVgkATRdwz5TarAfYpSYiAP79mY?e=3yxZxw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8" t="s">
        <v>4787</v>
      </c>
    </row>
    <row r="519" spans="1:15" hidden="1" x14ac:dyDescent="0.3">
      <c r="A519" t="s">
        <v>529</v>
      </c>
      <c r="B519">
        <v>418351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2789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https://aterpa-my.sharepoint.com/:f:/g/personal/luis_nunes_aterpa_com_br/IgCVlEOybDu1RrUmmUcPpVgkATRdwz5TarAfYpSYiAP79mY?e=3yxZxw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19" t="s">
        <v>4787</v>
      </c>
    </row>
    <row r="520" spans="1:15" hidden="1" x14ac:dyDescent="0.3">
      <c r="A520" t="s">
        <v>530</v>
      </c>
      <c r="B520">
        <v>1882558</v>
      </c>
      <c r="C520" t="s">
        <v>5407</v>
      </c>
      <c r="D520" s="12">
        <v>45838</v>
      </c>
      <c r="E520" t="s">
        <v>3086</v>
      </c>
      <c r="F520" t="s">
        <v>2792</v>
      </c>
      <c r="G520" t="s">
        <v>2788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https://aterpa-my.sharepoint.com/:f:/g/personal/luis_nunes_aterpa_com_br/IgCVlEOybDu1RrUmmUcPpVgkATRdwz5TarAfYpSYiAP79mY?e=3yxZxw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0" t="s">
        <v>4787</v>
      </c>
    </row>
    <row r="521" spans="1:15" hidden="1" x14ac:dyDescent="0.3">
      <c r="A521" t="s">
        <v>531</v>
      </c>
      <c r="B521">
        <v>586583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2789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https://aterpa-my.sharepoint.com/:f:/g/personal/luis_nunes_aterpa_com_br/IgCVlEOybDu1RrUmmUcPpVgkATRdwz5TarAfYpSYiAP79mY?e=3yxZxw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1" t="s">
        <v>4787</v>
      </c>
    </row>
    <row r="522" spans="1:15" hidden="1" x14ac:dyDescent="0.3">
      <c r="A522" t="s">
        <v>532</v>
      </c>
      <c r="B522">
        <v>1504730</v>
      </c>
      <c r="C522" t="s">
        <v>5407</v>
      </c>
      <c r="D522" s="12">
        <v>45838</v>
      </c>
      <c r="E522" t="s">
        <v>3087</v>
      </c>
      <c r="F522" t="s">
        <v>2787</v>
      </c>
      <c r="G522" t="s">
        <v>2788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https://aterpa-my.sharepoint.com/:f:/g/personal/luis_nunes_aterpa_com_br/IgCVlEOybDu1RrUmmUcPpVgkATRdwz5TarAfYpSYiAP79mY?e=3yxZxw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2" t="s">
        <v>4787</v>
      </c>
    </row>
    <row r="523" spans="1:15" hidden="1" x14ac:dyDescent="0.3">
      <c r="A523" t="s">
        <v>533</v>
      </c>
      <c r="B523">
        <v>485590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2789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https://aterpa-my.sharepoint.com/:f:/g/personal/luis_nunes_aterpa_com_br/IgCVlEOybDu1RrUmmUcPpVgkATRdwz5TarAfYpSYiAP79mY?e=3yxZxw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3" t="s">
        <v>4787</v>
      </c>
    </row>
    <row r="524" spans="1:15" hidden="1" x14ac:dyDescent="0.3">
      <c r="A524" t="s">
        <v>534</v>
      </c>
      <c r="B524">
        <v>2066130</v>
      </c>
      <c r="C524" t="s">
        <v>5407</v>
      </c>
      <c r="D524" s="12">
        <v>45838</v>
      </c>
      <c r="E524" t="s">
        <v>3088</v>
      </c>
      <c r="F524" t="s">
        <v>2787</v>
      </c>
      <c r="G524" t="s">
        <v>2788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https://aterpa-my.sharepoint.com/:f:/g/personal/luis_nunes_aterpa_com_br/IgCVlEOybDu1RrUmmUcPpVgkATRdwz5TarAfYpSYiAP79mY?e=3yxZxw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4" t="s">
        <v>4787</v>
      </c>
    </row>
    <row r="525" spans="1:15" hidden="1" x14ac:dyDescent="0.3">
      <c r="A525" t="s">
        <v>535</v>
      </c>
      <c r="B525">
        <v>658037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2789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https://aterpa-my.sharepoint.com/:f:/g/personal/luis_nunes_aterpa_com_br/IgCVlEOybDu1RrUmmUcPpVgkATRdwz5TarAfYpSYiAP79mY?e=3yxZxw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5" t="s">
        <v>4787</v>
      </c>
    </row>
    <row r="526" spans="1:15" hidden="1" x14ac:dyDescent="0.3">
      <c r="A526" t="s">
        <v>536</v>
      </c>
      <c r="B526">
        <v>1038011</v>
      </c>
      <c r="C526" t="s">
        <v>5407</v>
      </c>
      <c r="D526" s="12">
        <v>45838</v>
      </c>
      <c r="E526" t="s">
        <v>3089</v>
      </c>
      <c r="F526" t="s">
        <v>2792</v>
      </c>
      <c r="G526" t="s">
        <v>2788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https://aterpa-my.sharepoint.com/:f:/g/personal/luis_nunes_aterpa_com_br/IgCVlEOybDu1RrUmmUcPpVgkATRdwz5TarAfYpSYiAP79mY?e=3yxZxw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6" t="s">
        <v>4787</v>
      </c>
    </row>
    <row r="527" spans="1:15" hidden="1" x14ac:dyDescent="0.3">
      <c r="A527" t="s">
        <v>537</v>
      </c>
      <c r="B527">
        <v>562431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2789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https://aterpa-my.sharepoint.com/:f:/g/personal/luis_nunes_aterpa_com_br/IgCVlEOybDu1RrUmmUcPpVgkATRdwz5TarAfYpSYiAP79mY?e=3yxZxw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7" t="s">
        <v>4787</v>
      </c>
    </row>
    <row r="528" spans="1:15" hidden="1" x14ac:dyDescent="0.3">
      <c r="A528" t="s">
        <v>454</v>
      </c>
      <c r="B528">
        <v>4269847</v>
      </c>
      <c r="C528" t="s">
        <v>5407</v>
      </c>
      <c r="D528" s="12">
        <v>45838</v>
      </c>
      <c r="E528" t="s">
        <v>3042</v>
      </c>
      <c r="F528" t="s">
        <v>3043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https://aterpa-my.sharepoint.com/:f:/g/personal/luis_nunes_aterpa_com_br/IgCVlEOybDu1RrUmmUcPpVgkATRdwz5TarAfYpSYiAP79mY?e=3yxZxw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8" t="s">
        <v>4787</v>
      </c>
    </row>
    <row r="529" spans="1:15" hidden="1" x14ac:dyDescent="0.3">
      <c r="A529" t="s">
        <v>455</v>
      </c>
      <c r="B529">
        <v>1116902</v>
      </c>
      <c r="C529" t="s">
        <v>5407</v>
      </c>
      <c r="D529" s="12">
        <v>45838</v>
      </c>
      <c r="E529" t="s">
        <v>3042</v>
      </c>
      <c r="F529" t="s">
        <v>3043</v>
      </c>
      <c r="G529" t="s">
        <v>2807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https://aterpa-my.sharepoint.com/:f:/g/personal/luis_nunes_aterpa_com_br/IgCVlEOybDu1RrUmmUcPpVgkATRdwz5TarAfYpSYiAP79mY?e=3yxZxw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29" t="s">
        <v>4787</v>
      </c>
    </row>
    <row r="530" spans="1:15" hidden="1" x14ac:dyDescent="0.3">
      <c r="A530" t="s">
        <v>474</v>
      </c>
      <c r="B530">
        <v>826628</v>
      </c>
      <c r="C530" t="s">
        <v>5407</v>
      </c>
      <c r="D530" s="12">
        <v>45838</v>
      </c>
      <c r="E530" t="s">
        <v>3053</v>
      </c>
      <c r="F530" t="s">
        <v>2798</v>
      </c>
      <c r="G530" t="s">
        <v>2789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https://aterpa-my.sharepoint.com/:f:/g/personal/luis_nunes_aterpa_com_br/IgCVlEOybDu1RrUmmUcPpVgkATRdwz5TarAfYpSYiAP79mY?e=3yxZxw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0" t="s">
        <v>4787</v>
      </c>
    </row>
    <row r="531" spans="1:15" hidden="1" x14ac:dyDescent="0.3">
      <c r="A531" t="s">
        <v>509</v>
      </c>
      <c r="B531">
        <v>905787</v>
      </c>
      <c r="C531" t="s">
        <v>5407</v>
      </c>
      <c r="D531" s="12">
        <v>45838</v>
      </c>
      <c r="E531" t="s">
        <v>3072</v>
      </c>
      <c r="F531" t="s">
        <v>2800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https://aterpa-my.sharepoint.com/:f:/g/personal/luis_nunes_aterpa_com_br/IgCVlEOybDu1RrUmmUcPpVgkATRdwz5TarAfYpSYiAP79mY?e=3yxZxw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1" t="s">
        <v>4787</v>
      </c>
    </row>
    <row r="532" spans="1:15" hidden="1" x14ac:dyDescent="0.3">
      <c r="A532" t="s">
        <v>510</v>
      </c>
      <c r="B532">
        <v>353812</v>
      </c>
      <c r="C532" t="s">
        <v>5407</v>
      </c>
      <c r="D532" s="12">
        <v>45838</v>
      </c>
      <c r="E532" t="s">
        <v>3073</v>
      </c>
      <c r="F532" t="s">
        <v>2792</v>
      </c>
      <c r="G532" t="s">
        <v>2789</v>
      </c>
      <c r="H532" t="str">
        <f>IF(_xlfn.XLOOKUP(E532,LD_01[DOCUMENTO],LD_01[REVISÃO])=F532,"VIGENTE","OBSOLETO")</f>
        <v>OBSOLETO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https://aterpa-my.sharepoint.com/:f:/g/personal/luis_nunes_aterpa_com_br/IgCVlEOybDu1RrUmmUcPpVgkATRdwz5TarAfYpSYiAP79mY?e=3yxZxw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32" t="s">
        <v>4787</v>
      </c>
    </row>
    <row r="533" spans="1:15" hidden="1" x14ac:dyDescent="0.3">
      <c r="A533" t="s">
        <v>475</v>
      </c>
      <c r="B533">
        <v>1763298</v>
      </c>
      <c r="C533" t="s">
        <v>5407</v>
      </c>
      <c r="D533" s="12">
        <v>45838</v>
      </c>
      <c r="E533" t="s">
        <v>3054</v>
      </c>
      <c r="F533" t="s">
        <v>2792</v>
      </c>
      <c r="G533" t="s">
        <v>2789</v>
      </c>
      <c r="H533" t="str">
        <f>IF(_xlfn.XLOOKUP(E533,LD_01[DOCUMENTO],LD_01[REVISÃO])=F533,"VIGENTE","OBSOLETO")</f>
        <v>VIGENTE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https://aterpa-my.sharepoint.com/:f:/g/personal/luis_nunes_aterpa_com_br/IgCVlEOybDu1RrUmmUcPpVgkATRdwz5TarAfYpSYiAP79mY?e=3yxZxw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3" t="s">
        <v>4787</v>
      </c>
    </row>
    <row r="534" spans="1:15" hidden="1" x14ac:dyDescent="0.3">
      <c r="A534" t="s">
        <v>496</v>
      </c>
      <c r="B534">
        <v>4144901</v>
      </c>
      <c r="C534" t="s">
        <v>5407</v>
      </c>
      <c r="D534" s="12">
        <v>45838</v>
      </c>
      <c r="E534" t="s">
        <v>3065</v>
      </c>
      <c r="F534" t="s">
        <v>2798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https://aterpa-my.sharepoint.com/:f:/g/personal/luis_nunes_aterpa_com_br/IgCVlEOybDu1RrUmmUcPpVgkATRdwz5TarAfYpSYiAP79mY?e=3yxZxw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4" t="s">
        <v>4787</v>
      </c>
    </row>
    <row r="535" spans="1:15" hidden="1" x14ac:dyDescent="0.3">
      <c r="A535" t="s">
        <v>511</v>
      </c>
      <c r="B535">
        <v>95399</v>
      </c>
      <c r="C535" t="s">
        <v>5407</v>
      </c>
      <c r="D535" s="12">
        <v>45838</v>
      </c>
      <c r="E535" t="s">
        <v>3074</v>
      </c>
      <c r="F535" t="s">
        <v>2792</v>
      </c>
      <c r="G535" t="s">
        <v>2789</v>
      </c>
      <c r="H535" t="str">
        <f>IF(_xlfn.XLOOKUP(E535,LD_01[DOCUMENTO],LD_01[REVISÃO])=F535,"VIGENTE","OBSOLETO")</f>
        <v>OBSOLETO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https://aterpa-my.sharepoint.com/:f:/g/personal/luis_nunes_aterpa_com_br/IgCVlEOybDu1RrUmmUcPpVgkATRdwz5TarAfYpSYiAP79mY?e=3yxZxw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35" t="s">
        <v>4787</v>
      </c>
    </row>
    <row r="536" spans="1:15" hidden="1" x14ac:dyDescent="0.3">
      <c r="A536" t="s">
        <v>543</v>
      </c>
      <c r="B536">
        <v>220897</v>
      </c>
      <c r="C536" t="s">
        <v>5407</v>
      </c>
      <c r="D536" s="12">
        <v>45838</v>
      </c>
      <c r="E536" t="s">
        <v>3093</v>
      </c>
      <c r="F536" t="s">
        <v>2787</v>
      </c>
      <c r="G536" t="s">
        <v>2789</v>
      </c>
      <c r="H536" t="str">
        <f>IF(_xlfn.XLOOKUP(E536,LD_01[DOCUMENTO],LD_01[REVISÃO])=F536,"VIGENTE","OBSOLETO")</f>
        <v>VIGENTE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https://aterpa-my.sharepoint.com/:f:/g/personal/luis_nunes_aterpa_com_br/IgCVlEOybDu1RrUmmUcPpVgkATRdwz5TarAfYpSYiAP79mY?e=3yxZxw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6" t="s">
        <v>4787</v>
      </c>
    </row>
    <row r="537" spans="1:15" hidden="1" x14ac:dyDescent="0.3">
      <c r="A537" t="s">
        <v>538</v>
      </c>
      <c r="B537">
        <v>134727</v>
      </c>
      <c r="C537" t="s">
        <v>5407</v>
      </c>
      <c r="D537" s="12">
        <v>45838</v>
      </c>
      <c r="E537" t="s">
        <v>3090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https://aterpa-my.sharepoint.com/:f:/g/personal/luis_nunes_aterpa_com_br/IgCVlEOybDu1RrUmmUcPpVgkATRdwz5TarAfYpSYiAP79mY?e=3yxZxw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37" t="s">
        <v>4787</v>
      </c>
    </row>
    <row r="538" spans="1:15" hidden="1" x14ac:dyDescent="0.3">
      <c r="A538" t="s">
        <v>497</v>
      </c>
      <c r="B538">
        <v>5831438</v>
      </c>
      <c r="C538" t="s">
        <v>5407</v>
      </c>
      <c r="D538" s="12">
        <v>45838</v>
      </c>
      <c r="E538" t="s">
        <v>3066</v>
      </c>
      <c r="F538" t="s">
        <v>2798</v>
      </c>
      <c r="G538" t="s">
        <v>2789</v>
      </c>
      <c r="H538" t="str">
        <f>IF(_xlfn.XLOOKUP(E538,LD_01[DOCUMENTO],LD_01[REVISÃO])=F538,"VIGENTE","OBSOLETO")</f>
        <v>OBSOLETO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https://aterpa-my.sharepoint.com/:f:/g/personal/luis_nunes_aterpa_com_br/IgCVlEOybDu1RrUmmUcPpVgkATRdwz5TarAfYpSYiAP79mY?e=3yxZxw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38" t="s">
        <v>4787</v>
      </c>
    </row>
    <row r="539" spans="1:15" hidden="1" x14ac:dyDescent="0.3">
      <c r="A539" t="s">
        <v>498</v>
      </c>
      <c r="B539">
        <v>4069512</v>
      </c>
      <c r="C539" t="s">
        <v>5407</v>
      </c>
      <c r="D539" s="12">
        <v>45838</v>
      </c>
      <c r="E539" t="s">
        <v>3066</v>
      </c>
      <c r="F539" t="s">
        <v>2798</v>
      </c>
      <c r="G539" t="s">
        <v>2807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https://aterpa-my.sharepoint.com/:f:/g/personal/luis_nunes_aterpa_com_br/IgCVlEOybDu1RrUmmUcPpVgkATRdwz5TarAfYpSYiAP79mY?e=3yxZxw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01\MSV-163MS-510-511\https://aterpa-my.sharepoint.com/:f:/g/personal/luis_nunes_aterpa_com_br/IgCVlEOybDu1RrUmmUcPpVgkATRdwz5TarAfYpSYiAP79mY?e=3yxZxw\OBSOLETO</v>
      </c>
      <c r="O539" t="s">
        <v>4787</v>
      </c>
    </row>
    <row r="540" spans="1:15" hidden="1" x14ac:dyDescent="0.3">
      <c r="A540" t="s">
        <v>422</v>
      </c>
      <c r="B540">
        <v>1575602</v>
      </c>
      <c r="C540" t="s">
        <v>5407</v>
      </c>
      <c r="D540" s="12">
        <v>45838</v>
      </c>
      <c r="E540" t="s">
        <v>3025</v>
      </c>
      <c r="F540" t="s">
        <v>2792</v>
      </c>
      <c r="G540" t="s">
        <v>2789</v>
      </c>
      <c r="H540" t="str">
        <f>IF(_xlfn.XLOOKUP(E540,LD_01[DOCUMENTO],LD_01[REVISÃO])=F540,"VIGENTE","OBSOLETO")</f>
        <v>VIGENTE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https://aterpa-my.sharepoint.com/:f:/g/personal/luis_nunes_aterpa_com_br/IgCVlEOybDu1RrUmmUcPpVgkATRdwz5TarAfYpSYiAP79mY?e=3yxZxw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0" t="s">
        <v>4787</v>
      </c>
    </row>
    <row r="541" spans="1:15" hidden="1" x14ac:dyDescent="0.3">
      <c r="A541" t="s">
        <v>518</v>
      </c>
      <c r="B541">
        <v>23652500</v>
      </c>
      <c r="C541" t="s">
        <v>5407</v>
      </c>
      <c r="D541" s="12">
        <v>45838</v>
      </c>
      <c r="E541" t="s">
        <v>3078</v>
      </c>
      <c r="F541" t="s">
        <v>2819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https://aterpa-my.sharepoint.com/:f:/g/personal/luis_nunes_aterpa_com_br/IgCVlEOybDu1RrUmmUcPpVgkATRdwz5TarAfYpSYiAP79mY?e=3yxZxw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1" t="s">
        <v>4787</v>
      </c>
    </row>
    <row r="542" spans="1:15" hidden="1" x14ac:dyDescent="0.3">
      <c r="A542" t="s">
        <v>519</v>
      </c>
      <c r="B542">
        <v>658811</v>
      </c>
      <c r="C542" t="s">
        <v>5407</v>
      </c>
      <c r="D542" s="12">
        <v>45838</v>
      </c>
      <c r="E542" t="s">
        <v>3079</v>
      </c>
      <c r="F542" t="s">
        <v>2787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https://aterpa-my.sharepoint.com/:f:/g/personal/luis_nunes_aterpa_com_br/IgCVlEOybDu1RrUmmUcPpVgkATRdwz5TarAfYpSYiAP79mY?e=3yxZxw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2" t="s">
        <v>4787</v>
      </c>
    </row>
    <row r="543" spans="1:15" hidden="1" x14ac:dyDescent="0.3">
      <c r="A543" t="s">
        <v>520</v>
      </c>
      <c r="B543">
        <v>22531948</v>
      </c>
      <c r="C543" t="s">
        <v>5407</v>
      </c>
      <c r="D543" s="12">
        <v>45838</v>
      </c>
      <c r="E543" t="s">
        <v>3080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https://aterpa-my.sharepoint.com/:f:/g/personal/luis_nunes_aterpa_com_br/IgCVlEOybDu1RrUmmUcPpVgkATRdwz5TarAfYpSYiAP79mY?e=3yxZxw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3" t="s">
        <v>4787</v>
      </c>
    </row>
    <row r="544" spans="1:15" hidden="1" x14ac:dyDescent="0.3">
      <c r="A544" t="s">
        <v>544</v>
      </c>
      <c r="B544">
        <v>6235451</v>
      </c>
      <c r="C544" t="s">
        <v>5407</v>
      </c>
      <c r="D544" s="12">
        <v>45838</v>
      </c>
      <c r="E544" t="s">
        <v>3094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https://aterpa-my.sharepoint.com/:f:/g/personal/luis_nunes_aterpa_com_br/IgCVlEOybDu1RrUmmUcPpVgkATRdwz5TarAfYpSYiAP79mY?e=3yxZxw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4" t="s">
        <v>4787</v>
      </c>
    </row>
    <row r="545" spans="1:15" hidden="1" x14ac:dyDescent="0.3">
      <c r="A545" t="s">
        <v>433</v>
      </c>
      <c r="B545">
        <v>995445</v>
      </c>
      <c r="C545" t="s">
        <v>5407</v>
      </c>
      <c r="D545" s="12">
        <v>45838</v>
      </c>
      <c r="E545" t="s">
        <v>3031</v>
      </c>
      <c r="F545" t="s">
        <v>2819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https://aterpa-my.sharepoint.com/:f:/g/personal/luis_nunes_aterpa_com_br/IgCVlEOybDu1RrUmmUcPpVgkATRdwz5TarAfYpSYiAP79mY?e=3yxZxw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5" t="s">
        <v>4787</v>
      </c>
    </row>
    <row r="546" spans="1:15" hidden="1" x14ac:dyDescent="0.3">
      <c r="A546" t="s">
        <v>525</v>
      </c>
      <c r="B546">
        <v>2910762</v>
      </c>
      <c r="C546" t="s">
        <v>5407</v>
      </c>
      <c r="D546" s="12">
        <v>45838</v>
      </c>
      <c r="E546" t="s">
        <v>3083</v>
      </c>
      <c r="F546" t="s">
        <v>2787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https://aterpa-my.sharepoint.com/:f:/g/personal/luis_nunes_aterpa_com_br/IgCVlEOybDu1RrUmmUcPpVgkATRdwz5TarAfYpSYiAP79mY?e=3yxZxw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546" t="s">
        <v>4787</v>
      </c>
    </row>
    <row r="547" spans="1:15" hidden="1" x14ac:dyDescent="0.3">
      <c r="A547" t="s">
        <v>545</v>
      </c>
      <c r="B547">
        <v>1549240</v>
      </c>
      <c r="C547" t="s">
        <v>5407</v>
      </c>
      <c r="D547" s="12">
        <v>45838</v>
      </c>
      <c r="E547" t="s">
        <v>3095</v>
      </c>
      <c r="F547" t="s">
        <v>2787</v>
      </c>
      <c r="G547" t="s">
        <v>2788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https://aterpa-my.sharepoint.com/:f:/g/personal/luis_nunes_aterpa_com_br/IgCVlEOybDu1RrUmmUcPpVgkATRdwz5TarAfYpSYiAP79mY?e=3yxZxw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47" t="s">
        <v>4787</v>
      </c>
    </row>
    <row r="548" spans="1:15" hidden="1" x14ac:dyDescent="0.3">
      <c r="A548" t="s">
        <v>546</v>
      </c>
      <c r="B548">
        <v>650795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2789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https://aterpa-my.sharepoint.com/:f:/g/personal/luis_nunes_aterpa_com_br/IgCVlEOybDu1RrUmmUcPpVgkATRdwz5TarAfYpSYiAP79mY?e=3yxZxw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48" t="s">
        <v>4787</v>
      </c>
    </row>
    <row r="549" spans="1:15" hidden="1" x14ac:dyDescent="0.3">
      <c r="A549" t="s">
        <v>582</v>
      </c>
      <c r="B549">
        <v>1761418</v>
      </c>
      <c r="C549" t="s">
        <v>5407</v>
      </c>
      <c r="D549" s="12">
        <v>45838</v>
      </c>
      <c r="E549" t="s">
        <v>3116</v>
      </c>
      <c r="F549" t="s">
        <v>2792</v>
      </c>
      <c r="G549" t="s">
        <v>2788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https://aterpa-my.sharepoint.com/:f:/g/personal/luis_nunes_aterpa_com_br/IgCVlEOybDu1RrUmmUcPpVgkATRdwz5TarAfYpSYiAP79mY?e=3yxZxw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49" t="s">
        <v>4787</v>
      </c>
    </row>
    <row r="550" spans="1:15" hidden="1" x14ac:dyDescent="0.3">
      <c r="A550" t="s">
        <v>583</v>
      </c>
      <c r="B550">
        <v>503659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2789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https://aterpa-my.sharepoint.com/:f:/g/personal/luis_nunes_aterpa_com_br/IgCVlEOybDu1RrUmmUcPpVgkATRdwz5TarAfYpSYiAP79mY?e=3yxZxw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0" t="s">
        <v>4787</v>
      </c>
    </row>
    <row r="551" spans="1:15" hidden="1" x14ac:dyDescent="0.3">
      <c r="A551" t="s">
        <v>548</v>
      </c>
      <c r="B551">
        <v>1517641</v>
      </c>
      <c r="C551" t="s">
        <v>5407</v>
      </c>
      <c r="D551" s="12">
        <v>45838</v>
      </c>
      <c r="E551" t="s">
        <v>3097</v>
      </c>
      <c r="F551" t="s">
        <v>2800</v>
      </c>
      <c r="G551" t="s">
        <v>2788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https://aterpa-my.sharepoint.com/:f:/g/personal/luis_nunes_aterpa_com_br/IgCVlEOybDu1RrUmmUcPpVgkATRdwz5TarAfYpSYiAP79mY?e=3yxZxw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1" t="s">
        <v>4787</v>
      </c>
    </row>
    <row r="552" spans="1:15" hidden="1" x14ac:dyDescent="0.3">
      <c r="A552" t="s">
        <v>549</v>
      </c>
      <c r="B552">
        <v>536037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2789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https://aterpa-my.sharepoint.com/:f:/g/personal/luis_nunes_aterpa_com_br/IgCVlEOybDu1RrUmmUcPpVgkATRdwz5TarAfYpSYiAP79mY?e=3yxZxw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2" t="s">
        <v>4787</v>
      </c>
    </row>
    <row r="553" spans="1:15" hidden="1" x14ac:dyDescent="0.3">
      <c r="A553" t="s">
        <v>551</v>
      </c>
      <c r="B553">
        <v>348934</v>
      </c>
      <c r="C553" t="s">
        <v>5407</v>
      </c>
      <c r="D553" s="12">
        <v>45838</v>
      </c>
      <c r="E553" t="s">
        <v>3099</v>
      </c>
      <c r="F553" t="s">
        <v>2819</v>
      </c>
      <c r="G553" t="s">
        <v>2788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https://aterpa-my.sharepoint.com/:f:/g/personal/luis_nunes_aterpa_com_br/IgCVlEOybDu1RrUmmUcPpVgkATRdwz5TarAfYpSYiAP79mY?e=3yxZxw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3" t="s">
        <v>4787</v>
      </c>
    </row>
    <row r="554" spans="1:15" hidden="1" x14ac:dyDescent="0.3">
      <c r="A554" t="s">
        <v>552</v>
      </c>
      <c r="B554">
        <v>360630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2789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https://aterpa-my.sharepoint.com/:f:/g/personal/luis_nunes_aterpa_com_br/IgCVlEOybDu1RrUmmUcPpVgkATRdwz5TarAfYpSYiAP79mY?e=3yxZxw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4" t="s">
        <v>4787</v>
      </c>
    </row>
    <row r="555" spans="1:15" hidden="1" x14ac:dyDescent="0.3">
      <c r="A555" t="s">
        <v>553</v>
      </c>
      <c r="B555">
        <v>447352</v>
      </c>
      <c r="C555" t="s">
        <v>5407</v>
      </c>
      <c r="D555" s="12">
        <v>45838</v>
      </c>
      <c r="E555" t="s">
        <v>3100</v>
      </c>
      <c r="F555" t="s">
        <v>2819</v>
      </c>
      <c r="G555" t="s">
        <v>2788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https://aterpa-my.sharepoint.com/:f:/g/personal/luis_nunes_aterpa_com_br/IgCVlEOybDu1RrUmmUcPpVgkATRdwz5TarAfYpSYiAP79mY?e=3yxZxw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5" t="s">
        <v>4787</v>
      </c>
    </row>
    <row r="556" spans="1:15" hidden="1" x14ac:dyDescent="0.3">
      <c r="A556" t="s">
        <v>554</v>
      </c>
      <c r="B556">
        <v>345867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2789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https://aterpa-my.sharepoint.com/:f:/g/personal/luis_nunes_aterpa_com_br/IgCVlEOybDu1RrUmmUcPpVgkATRdwz5TarAfYpSYiAP79mY?e=3yxZxw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6" t="s">
        <v>4787</v>
      </c>
    </row>
    <row r="557" spans="1:15" hidden="1" x14ac:dyDescent="0.3">
      <c r="A557" t="s">
        <v>555</v>
      </c>
      <c r="B557">
        <v>2054047</v>
      </c>
      <c r="C557" t="s">
        <v>5407</v>
      </c>
      <c r="D557" s="12">
        <v>45838</v>
      </c>
      <c r="E557" t="s">
        <v>3101</v>
      </c>
      <c r="F557" t="s">
        <v>2800</v>
      </c>
      <c r="G557" t="s">
        <v>2788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https://aterpa-my.sharepoint.com/:f:/g/personal/luis_nunes_aterpa_com_br/IgCVlEOybDu1RrUmmUcPpVgkATRdwz5TarAfYpSYiAP79mY?e=3yxZxw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7" t="s">
        <v>4787</v>
      </c>
    </row>
    <row r="558" spans="1:15" hidden="1" x14ac:dyDescent="0.3">
      <c r="A558" t="s">
        <v>556</v>
      </c>
      <c r="B558">
        <v>780689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2789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https://aterpa-my.sharepoint.com/:f:/g/personal/luis_nunes_aterpa_com_br/IgCVlEOybDu1RrUmmUcPpVgkATRdwz5TarAfYpSYiAP79mY?e=3yxZxw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8" t="s">
        <v>4787</v>
      </c>
    </row>
    <row r="559" spans="1:15" hidden="1" x14ac:dyDescent="0.3">
      <c r="A559" t="s">
        <v>559</v>
      </c>
      <c r="B559">
        <v>1625580</v>
      </c>
      <c r="C559" t="s">
        <v>5407</v>
      </c>
      <c r="D559" s="12">
        <v>45838</v>
      </c>
      <c r="E559" t="s">
        <v>3103</v>
      </c>
      <c r="F559" t="s">
        <v>2792</v>
      </c>
      <c r="G559" t="s">
        <v>2788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https://aterpa-my.sharepoint.com/:f:/g/personal/luis_nunes_aterpa_com_br/IgCVlEOybDu1RrUmmUcPpVgkATRdwz5TarAfYpSYiAP79mY?e=3yxZxw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59" t="s">
        <v>4787</v>
      </c>
    </row>
    <row r="560" spans="1:15" hidden="1" x14ac:dyDescent="0.3">
      <c r="A560" t="s">
        <v>560</v>
      </c>
      <c r="B560">
        <v>755596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2789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https://aterpa-my.sharepoint.com/:f:/g/personal/luis_nunes_aterpa_com_br/IgCVlEOybDu1RrUmmUcPpVgkATRdwz5TarAfYpSYiAP79mY?e=3yxZxw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0" t="s">
        <v>4787</v>
      </c>
    </row>
    <row r="561" spans="1:15" hidden="1" x14ac:dyDescent="0.3">
      <c r="A561" t="s">
        <v>561</v>
      </c>
      <c r="B561">
        <v>2782428</v>
      </c>
      <c r="C561" t="s">
        <v>5407</v>
      </c>
      <c r="D561" s="12">
        <v>45838</v>
      </c>
      <c r="E561" t="s">
        <v>3104</v>
      </c>
      <c r="F561" t="s">
        <v>2787</v>
      </c>
      <c r="G561" t="s">
        <v>2788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https://aterpa-my.sharepoint.com/:f:/g/personal/luis_nunes_aterpa_com_br/IgCVlEOybDu1RrUmmUcPpVgkATRdwz5TarAfYpSYiAP79mY?e=3yxZxw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1" t="s">
        <v>4787</v>
      </c>
    </row>
    <row r="562" spans="1:15" hidden="1" x14ac:dyDescent="0.3">
      <c r="A562" t="s">
        <v>562</v>
      </c>
      <c r="B562">
        <v>310483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2789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https://aterpa-my.sharepoint.com/:f:/g/personal/luis_nunes_aterpa_com_br/IgCVlEOybDu1RrUmmUcPpVgkATRdwz5TarAfYpSYiAP79mY?e=3yxZxw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2" t="s">
        <v>4787</v>
      </c>
    </row>
    <row r="563" spans="1:15" hidden="1" x14ac:dyDescent="0.3">
      <c r="A563" t="s">
        <v>563</v>
      </c>
      <c r="B563">
        <v>885718</v>
      </c>
      <c r="C563" t="s">
        <v>5407</v>
      </c>
      <c r="D563" s="12">
        <v>45838</v>
      </c>
      <c r="E563" t="s">
        <v>3105</v>
      </c>
      <c r="F563" t="s">
        <v>2787</v>
      </c>
      <c r="G563" t="s">
        <v>2788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https://aterpa-my.sharepoint.com/:f:/g/personal/luis_nunes_aterpa_com_br/IgCVlEOybDu1RrUmmUcPpVgkATRdwz5TarAfYpSYiAP79mY?e=3yxZxw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3" t="s">
        <v>4787</v>
      </c>
    </row>
    <row r="564" spans="1:15" hidden="1" x14ac:dyDescent="0.3">
      <c r="A564" t="s">
        <v>564</v>
      </c>
      <c r="B564">
        <v>477093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2789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https://aterpa-my.sharepoint.com/:f:/g/personal/luis_nunes_aterpa_com_br/IgCVlEOybDu1RrUmmUcPpVgkATRdwz5TarAfYpSYiAP79mY?e=3yxZxw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4" t="s">
        <v>4787</v>
      </c>
    </row>
    <row r="565" spans="1:15" hidden="1" x14ac:dyDescent="0.3">
      <c r="A565" t="s">
        <v>575</v>
      </c>
      <c r="B565">
        <v>1783342</v>
      </c>
      <c r="C565" t="s">
        <v>5407</v>
      </c>
      <c r="D565" s="12">
        <v>45838</v>
      </c>
      <c r="E565" t="s">
        <v>3112</v>
      </c>
      <c r="F565" t="s">
        <v>2819</v>
      </c>
      <c r="G565" t="s">
        <v>2788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https://aterpa-my.sharepoint.com/:f:/g/personal/luis_nunes_aterpa_com_br/IgCVlEOybDu1RrUmmUcPpVgkATRdwz5TarAfYpSYiAP79mY?e=3yxZxw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5" t="s">
        <v>4787</v>
      </c>
    </row>
    <row r="566" spans="1:15" hidden="1" x14ac:dyDescent="0.3">
      <c r="A566" t="s">
        <v>576</v>
      </c>
      <c r="B566">
        <v>715462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2789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https://aterpa-my.sharepoint.com/:f:/g/personal/luis_nunes_aterpa_com_br/IgCVlEOybDu1RrUmmUcPpVgkATRdwz5TarAfYpSYiAP79mY?e=3yxZxw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6" t="s">
        <v>4787</v>
      </c>
    </row>
    <row r="567" spans="1:15" hidden="1" x14ac:dyDescent="0.3">
      <c r="A567" t="s">
        <v>577</v>
      </c>
      <c r="B567">
        <v>5201020</v>
      </c>
      <c r="C567" t="s">
        <v>5407</v>
      </c>
      <c r="D567" s="12">
        <v>45838</v>
      </c>
      <c r="E567" t="s">
        <v>3113</v>
      </c>
      <c r="F567" t="s">
        <v>2819</v>
      </c>
      <c r="G567" t="s">
        <v>2788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https://aterpa-my.sharepoint.com/:f:/g/personal/luis_nunes_aterpa_com_br/IgCVlEOybDu1RrUmmUcPpVgkATRdwz5TarAfYpSYiAP79mY?e=3yxZxw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7" t="s">
        <v>4787</v>
      </c>
    </row>
    <row r="568" spans="1:15" hidden="1" x14ac:dyDescent="0.3">
      <c r="A568" t="s">
        <v>578</v>
      </c>
      <c r="B568">
        <v>1079930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2789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https://aterpa-my.sharepoint.com/:f:/g/personal/luis_nunes_aterpa_com_br/IgCVlEOybDu1RrUmmUcPpVgkATRdwz5TarAfYpSYiAP79mY?e=3yxZxw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8" t="s">
        <v>4787</v>
      </c>
    </row>
    <row r="569" spans="1:15" hidden="1" x14ac:dyDescent="0.3">
      <c r="A569" t="s">
        <v>567</v>
      </c>
      <c r="B569">
        <v>3238796</v>
      </c>
      <c r="C569" t="s">
        <v>5407</v>
      </c>
      <c r="D569" s="12">
        <v>45838</v>
      </c>
      <c r="E569" t="s">
        <v>3108</v>
      </c>
      <c r="F569" t="s">
        <v>2800</v>
      </c>
      <c r="G569" t="s">
        <v>2788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https://aterpa-my.sharepoint.com/:f:/g/personal/luis_nunes_aterpa_com_br/IgCVlEOybDu1RrUmmUcPpVgkATRdwz5TarAfYpSYiAP79mY?e=3yxZxw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69" t="s">
        <v>4787</v>
      </c>
    </row>
    <row r="570" spans="1:15" hidden="1" x14ac:dyDescent="0.3">
      <c r="A570" t="s">
        <v>568</v>
      </c>
      <c r="B570">
        <v>511894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2789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https://aterpa-my.sharepoint.com/:f:/g/personal/luis_nunes_aterpa_com_br/IgCVlEOybDu1RrUmmUcPpVgkATRdwz5TarAfYpSYiAP79mY?e=3yxZxw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0" t="s">
        <v>4787</v>
      </c>
    </row>
    <row r="571" spans="1:15" hidden="1" x14ac:dyDescent="0.3">
      <c r="A571" t="s">
        <v>569</v>
      </c>
      <c r="B571">
        <v>1628259</v>
      </c>
      <c r="C571" t="s">
        <v>5407</v>
      </c>
      <c r="D571" s="12">
        <v>45838</v>
      </c>
      <c r="E571" t="s">
        <v>3109</v>
      </c>
      <c r="F571" t="s">
        <v>2792</v>
      </c>
      <c r="G571" t="s">
        <v>2788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https://aterpa-my.sharepoint.com/:f:/g/personal/luis_nunes_aterpa_com_br/IgCVlEOybDu1RrUmmUcPpVgkATRdwz5TarAfYpSYiAP79mY?e=3yxZxw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1" t="s">
        <v>4787</v>
      </c>
    </row>
    <row r="572" spans="1:15" hidden="1" x14ac:dyDescent="0.3">
      <c r="A572" t="s">
        <v>570</v>
      </c>
      <c r="B572">
        <v>219014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2789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https://aterpa-my.sharepoint.com/:f:/g/personal/luis_nunes_aterpa_com_br/IgCVlEOybDu1RrUmmUcPpVgkATRdwz5TarAfYpSYiAP79mY?e=3yxZxw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2" t="s">
        <v>4787</v>
      </c>
    </row>
    <row r="573" spans="1:15" hidden="1" x14ac:dyDescent="0.3">
      <c r="A573" t="s">
        <v>571</v>
      </c>
      <c r="B573">
        <v>1536543</v>
      </c>
      <c r="C573" t="s">
        <v>5407</v>
      </c>
      <c r="D573" s="12">
        <v>45838</v>
      </c>
      <c r="E573" t="s">
        <v>3110</v>
      </c>
      <c r="F573" t="s">
        <v>2787</v>
      </c>
      <c r="G573" t="s">
        <v>2788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https://aterpa-my.sharepoint.com/:f:/g/personal/luis_nunes_aterpa_com_br/IgCVlEOybDu1RrUmmUcPpVgkATRdwz5TarAfYpSYiAP79mY?e=3yxZxw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3" t="s">
        <v>4787</v>
      </c>
    </row>
    <row r="574" spans="1:15" hidden="1" x14ac:dyDescent="0.3">
      <c r="A574" t="s">
        <v>572</v>
      </c>
      <c r="B574">
        <v>253591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2789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https://aterpa-my.sharepoint.com/:f:/g/personal/luis_nunes_aterpa_com_br/IgCVlEOybDu1RrUmmUcPpVgkATRdwz5TarAfYpSYiAP79mY?e=3yxZxw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4" t="s">
        <v>4787</v>
      </c>
    </row>
    <row r="575" spans="1:15" hidden="1" x14ac:dyDescent="0.3">
      <c r="A575" t="s">
        <v>573</v>
      </c>
      <c r="B575">
        <v>1662725</v>
      </c>
      <c r="C575" t="s">
        <v>5407</v>
      </c>
      <c r="D575" s="12">
        <v>45838</v>
      </c>
      <c r="E575" t="s">
        <v>3111</v>
      </c>
      <c r="F575" t="s">
        <v>2787</v>
      </c>
      <c r="G575" t="s">
        <v>2788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https://aterpa-my.sharepoint.com/:f:/g/personal/luis_nunes_aterpa_com_br/IgCVlEOybDu1RrUmmUcPpVgkATRdwz5TarAfYpSYiAP79mY?e=3yxZxw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5" t="s">
        <v>4787</v>
      </c>
    </row>
    <row r="576" spans="1:15" hidden="1" x14ac:dyDescent="0.3">
      <c r="A576" t="s">
        <v>574</v>
      </c>
      <c r="B576">
        <v>205929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2789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https://aterpa-my.sharepoint.com/:f:/g/personal/luis_nunes_aterpa_com_br/IgCVlEOybDu1RrUmmUcPpVgkATRdwz5TarAfYpSYiAP79mY?e=3yxZxw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6" t="s">
        <v>4787</v>
      </c>
    </row>
    <row r="577" spans="1:15" hidden="1" x14ac:dyDescent="0.3">
      <c r="A577" t="s">
        <v>586</v>
      </c>
      <c r="B577">
        <v>1561821</v>
      </c>
      <c r="C577" t="s">
        <v>5407</v>
      </c>
      <c r="D577" s="12">
        <v>45838</v>
      </c>
      <c r="E577" t="s">
        <v>3119</v>
      </c>
      <c r="F577" t="s">
        <v>2819</v>
      </c>
      <c r="G577" t="s">
        <v>2788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https://aterpa-my.sharepoint.com/:f:/g/personal/luis_nunes_aterpa_com_br/IgCVlEOybDu1RrUmmUcPpVgkATRdwz5TarAfYpSYiAP79mY?e=3yxZxw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7" t="s">
        <v>4787</v>
      </c>
    </row>
    <row r="578" spans="1:15" hidden="1" x14ac:dyDescent="0.3">
      <c r="A578" t="s">
        <v>587</v>
      </c>
      <c r="B578">
        <v>342282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2789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https://aterpa-my.sharepoint.com/:f:/g/personal/luis_nunes_aterpa_com_br/IgCVlEOybDu1RrUmmUcPpVgkATRdwz5TarAfYpSYiAP79mY?e=3yxZxw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8" t="s">
        <v>4787</v>
      </c>
    </row>
    <row r="579" spans="1:15" hidden="1" x14ac:dyDescent="0.3">
      <c r="A579" t="s">
        <v>594</v>
      </c>
      <c r="B579">
        <v>1396112</v>
      </c>
      <c r="C579" t="s">
        <v>5407</v>
      </c>
      <c r="D579" s="12">
        <v>45838</v>
      </c>
      <c r="E579" t="s">
        <v>3124</v>
      </c>
      <c r="F579" t="s">
        <v>2819</v>
      </c>
      <c r="G579" t="s">
        <v>2788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https://aterpa-my.sharepoint.com/:f:/g/personal/luis_nunes_aterpa_com_br/IgCVlEOybDu1RrUmmUcPpVgkATRdwz5TarAfYpSYiAP79mY?e=3yxZxw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79" t="s">
        <v>4787</v>
      </c>
    </row>
    <row r="580" spans="1:15" hidden="1" x14ac:dyDescent="0.3">
      <c r="A580" t="s">
        <v>595</v>
      </c>
      <c r="B580">
        <v>328121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2789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https://aterpa-my.sharepoint.com/:f:/g/personal/luis_nunes_aterpa_com_br/IgCVlEOybDu1RrUmmUcPpVgkATRdwz5TarAfYpSYiAP79mY?e=3yxZxw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0" t="s">
        <v>4787</v>
      </c>
    </row>
    <row r="581" spans="1:15" hidden="1" x14ac:dyDescent="0.3">
      <c r="A581" t="s">
        <v>589</v>
      </c>
      <c r="B581">
        <v>1905431</v>
      </c>
      <c r="C581" t="s">
        <v>5407</v>
      </c>
      <c r="D581" s="12">
        <v>45838</v>
      </c>
      <c r="E581" t="s">
        <v>3121</v>
      </c>
      <c r="F581" t="s">
        <v>2819</v>
      </c>
      <c r="G581" t="s">
        <v>2788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https://aterpa-my.sharepoint.com/:f:/g/personal/luis_nunes_aterpa_com_br/IgCVlEOybDu1RrUmmUcPpVgkATRdwz5TarAfYpSYiAP79mY?e=3yxZxw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1" t="s">
        <v>4787</v>
      </c>
    </row>
    <row r="582" spans="1:15" hidden="1" x14ac:dyDescent="0.3">
      <c r="A582" t="s">
        <v>590</v>
      </c>
      <c r="B582">
        <v>596098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2789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https://aterpa-my.sharepoint.com/:f:/g/personal/luis_nunes_aterpa_com_br/IgCVlEOybDu1RrUmmUcPpVgkATRdwz5TarAfYpSYiAP79mY?e=3yxZxw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2" t="s">
        <v>4787</v>
      </c>
    </row>
    <row r="583" spans="1:15" hidden="1" x14ac:dyDescent="0.3">
      <c r="A583" t="s">
        <v>591</v>
      </c>
      <c r="B583">
        <v>983065</v>
      </c>
      <c r="C583" t="s">
        <v>5407</v>
      </c>
      <c r="D583" s="12">
        <v>45838</v>
      </c>
      <c r="E583" t="s">
        <v>3122</v>
      </c>
      <c r="F583" t="s">
        <v>2787</v>
      </c>
      <c r="G583" t="s">
        <v>2788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https://aterpa-my.sharepoint.com/:f:/g/personal/luis_nunes_aterpa_com_br/IgCVlEOybDu1RrUmmUcPpVgkATRdwz5TarAfYpSYiAP79mY?e=3yxZxw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3" t="s">
        <v>4787</v>
      </c>
    </row>
    <row r="584" spans="1:15" hidden="1" x14ac:dyDescent="0.3">
      <c r="A584" t="s">
        <v>592</v>
      </c>
      <c r="B584">
        <v>455272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2789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https://aterpa-my.sharepoint.com/:f:/g/personal/luis_nunes_aterpa_com_br/IgCVlEOybDu1RrUmmUcPpVgkATRdwz5TarAfYpSYiAP79mY?e=3yxZxw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4" t="s">
        <v>4787</v>
      </c>
    </row>
    <row r="585" spans="1:15" hidden="1" x14ac:dyDescent="0.3">
      <c r="A585" t="s">
        <v>557</v>
      </c>
      <c r="B585">
        <v>1743246</v>
      </c>
      <c r="C585" t="s">
        <v>5407</v>
      </c>
      <c r="D585" s="12">
        <v>45838</v>
      </c>
      <c r="E585" t="s">
        <v>3102</v>
      </c>
      <c r="F585" t="s">
        <v>2819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https://aterpa-my.sharepoint.com/:f:/g/personal/luis_nunes_aterpa_com_br/IgCVlEOybDu1RrUmmUcPpVgkATRdwz5TarAfYpSYiAP79mY?e=3yxZxw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5" t="s">
        <v>4787</v>
      </c>
    </row>
    <row r="586" spans="1:15" hidden="1" x14ac:dyDescent="0.3">
      <c r="A586" t="s">
        <v>558</v>
      </c>
      <c r="B586">
        <v>206433</v>
      </c>
      <c r="C586" t="s">
        <v>5407</v>
      </c>
      <c r="D586" s="12">
        <v>45838</v>
      </c>
      <c r="E586" t="s">
        <v>3102</v>
      </c>
      <c r="F586" t="s">
        <v>2819</v>
      </c>
      <c r="G586" t="s">
        <v>2807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https://aterpa-my.sharepoint.com/:f:/g/personal/luis_nunes_aterpa_com_br/IgCVlEOybDu1RrUmmUcPpVgkATRdwz5TarAfYpSYiAP79mY?e=3yxZxw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6" t="s">
        <v>4787</v>
      </c>
    </row>
    <row r="587" spans="1:15" hidden="1" x14ac:dyDescent="0.3">
      <c r="A587" t="s">
        <v>565</v>
      </c>
      <c r="B587">
        <v>549952</v>
      </c>
      <c r="C587" t="s">
        <v>5407</v>
      </c>
      <c r="D587" s="12">
        <v>45838</v>
      </c>
      <c r="E587" t="s">
        <v>3106</v>
      </c>
      <c r="F587" t="s">
        <v>2792</v>
      </c>
      <c r="G587" t="s">
        <v>2789</v>
      </c>
      <c r="H587" t="str">
        <f>IF(_xlfn.XLOOKUP(E587,LD_01[DOCUMENTO],LD_01[REVISÃO])=F587,"VIGENTE","OBSOLETO")</f>
        <v>OBSOLETO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https://aterpa-my.sharepoint.com/:f:/g/personal/luis_nunes_aterpa_com_br/IgCVlEOybDu1RrUmmUcPpVgkATRdwz5TarAfYpSYiAP79mY?e=3yxZxw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01\MSV-163MS-512-NORTE\https://aterpa-my.sharepoint.com/:f:/g/personal/luis_nunes_aterpa_com_br/IgCVlEOybDu1RrUmmUcPpVgkATRdwz5TarAfYpSYiAP79mY?e=3yxZxw\OBSOLETO</v>
      </c>
      <c r="O587" t="s">
        <v>4787</v>
      </c>
    </row>
    <row r="588" spans="1:15" hidden="1" x14ac:dyDescent="0.3">
      <c r="A588" t="s">
        <v>566</v>
      </c>
      <c r="B588">
        <v>1774979</v>
      </c>
      <c r="C588" t="s">
        <v>5407</v>
      </c>
      <c r="D588" s="12">
        <v>45838</v>
      </c>
      <c r="E588" t="s">
        <v>3107</v>
      </c>
      <c r="F588" t="s">
        <v>2792</v>
      </c>
      <c r="G588" t="s">
        <v>2789</v>
      </c>
      <c r="H588" t="str">
        <f>IF(_xlfn.XLOOKUP(E588,LD_01[DOCUMENTO],LD_01[REVISÃO])=F588,"VIGENTE","OBSOLETO")</f>
        <v>VIGENTE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https://aterpa-my.sharepoint.com/:f:/g/personal/luis_nunes_aterpa_com_br/IgCVlEOybDu1RrUmmUcPpVgkATRdwz5TarAfYpSYiAP79mY?e=3yxZxw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8" t="s">
        <v>4787</v>
      </c>
    </row>
    <row r="589" spans="1:15" hidden="1" x14ac:dyDescent="0.3">
      <c r="A589" t="s">
        <v>579</v>
      </c>
      <c r="B589">
        <v>1061559</v>
      </c>
      <c r="C589" t="s">
        <v>5407</v>
      </c>
      <c r="D589" s="12">
        <v>45838</v>
      </c>
      <c r="E589" t="s">
        <v>3114</v>
      </c>
      <c r="F589" t="s">
        <v>2819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https://aterpa-my.sharepoint.com/:f:/g/personal/luis_nunes_aterpa_com_br/IgCVlEOybDu1RrUmmUcPpVgkATRdwz5TarAfYpSYiAP79mY?e=3yxZxw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89" t="s">
        <v>4787</v>
      </c>
    </row>
    <row r="590" spans="1:15" hidden="1" x14ac:dyDescent="0.3">
      <c r="A590" t="s">
        <v>596</v>
      </c>
      <c r="B590">
        <v>218876</v>
      </c>
      <c r="C590" t="s">
        <v>5407</v>
      </c>
      <c r="D590" s="12">
        <v>45838</v>
      </c>
      <c r="E590" t="s">
        <v>3125</v>
      </c>
      <c r="F590" t="s">
        <v>2787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https://aterpa-my.sharepoint.com/:f:/g/personal/luis_nunes_aterpa_com_br/IgCVlEOybDu1RrUmmUcPpVgkATRdwz5TarAfYpSYiAP79mY?e=3yxZxw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0" t="s">
        <v>4787</v>
      </c>
    </row>
    <row r="591" spans="1:15" hidden="1" x14ac:dyDescent="0.3">
      <c r="A591" t="s">
        <v>593</v>
      </c>
      <c r="B591">
        <v>114619</v>
      </c>
      <c r="C591" t="s">
        <v>5407</v>
      </c>
      <c r="D591" s="12">
        <v>45838</v>
      </c>
      <c r="E591" t="s">
        <v>3123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https://aterpa-my.sharepoint.com/:f:/g/personal/luis_nunes_aterpa_com_br/IgCVlEOybDu1RrUmmUcPpVgkATRdwz5TarAfYpSYiAP79mY?e=3yxZxw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1" t="s">
        <v>4787</v>
      </c>
    </row>
    <row r="592" spans="1:15" hidden="1" x14ac:dyDescent="0.3">
      <c r="A592" t="s">
        <v>580</v>
      </c>
      <c r="B592">
        <v>1205199</v>
      </c>
      <c r="C592" t="s">
        <v>5407</v>
      </c>
      <c r="D592" s="12">
        <v>45838</v>
      </c>
      <c r="E592" t="s">
        <v>3115</v>
      </c>
      <c r="F592" t="s">
        <v>2819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https://aterpa-my.sharepoint.com/:f:/g/personal/luis_nunes_aterpa_com_br/IgCVlEOybDu1RrUmmUcPpVgkATRdwz5TarAfYpSYiAP79mY?e=3yxZxw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2" t="s">
        <v>4787</v>
      </c>
    </row>
    <row r="593" spans="1:15" hidden="1" x14ac:dyDescent="0.3">
      <c r="A593" t="s">
        <v>581</v>
      </c>
      <c r="B593">
        <v>266678</v>
      </c>
      <c r="C593" t="s">
        <v>5407</v>
      </c>
      <c r="D593" s="12">
        <v>45838</v>
      </c>
      <c r="E593" t="s">
        <v>3115</v>
      </c>
      <c r="F593" t="s">
        <v>2819</v>
      </c>
      <c r="G593" t="s">
        <v>2807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https://aterpa-my.sharepoint.com/:f:/g/personal/luis_nunes_aterpa_com_br/IgCVlEOybDu1RrUmmUcPpVgkATRdwz5TarAfYpSYiAP79mY?e=3yxZxw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3" t="s">
        <v>4787</v>
      </c>
    </row>
    <row r="594" spans="1:15" hidden="1" x14ac:dyDescent="0.3">
      <c r="A594" t="s">
        <v>547</v>
      </c>
      <c r="B594">
        <v>8261768</v>
      </c>
      <c r="C594" t="s">
        <v>5407</v>
      </c>
      <c r="D594" s="12">
        <v>45838</v>
      </c>
      <c r="E594" t="s">
        <v>3096</v>
      </c>
      <c r="F594" t="s">
        <v>2787</v>
      </c>
      <c r="G594" t="s">
        <v>2789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https://aterpa-my.sharepoint.com/:f:/g/personal/luis_nunes_aterpa_com_br/IgCVlEOybDu1RrUmmUcPpVgkATRdwz5TarAfYpSYiAP79mY?e=3yxZxw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4" t="s">
        <v>4787</v>
      </c>
    </row>
    <row r="595" spans="1:15" hidden="1" x14ac:dyDescent="0.3">
      <c r="A595" t="s">
        <v>584</v>
      </c>
      <c r="B595">
        <v>22454573</v>
      </c>
      <c r="C595" t="s">
        <v>5407</v>
      </c>
      <c r="D595" s="12">
        <v>45838</v>
      </c>
      <c r="E595" t="s">
        <v>3117</v>
      </c>
      <c r="F595" t="s">
        <v>2792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https://aterpa-my.sharepoint.com/:f:/g/personal/luis_nunes_aterpa_com_br/IgCVlEOybDu1RrUmmUcPpVgkATRdwz5TarAfYpSYiAP79mY?e=3yxZxw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5" t="s">
        <v>4787</v>
      </c>
    </row>
    <row r="596" spans="1:15" hidden="1" x14ac:dyDescent="0.3">
      <c r="A596" t="s">
        <v>585</v>
      </c>
      <c r="B596">
        <v>753943</v>
      </c>
      <c r="C596" t="s">
        <v>5407</v>
      </c>
      <c r="D596" s="12">
        <v>45838</v>
      </c>
      <c r="E596" t="s">
        <v>3118</v>
      </c>
      <c r="F596" t="s">
        <v>2787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https://aterpa-my.sharepoint.com/:f:/g/personal/luis_nunes_aterpa_com_br/IgCVlEOybDu1RrUmmUcPpVgkATRdwz5TarAfYpSYiAP79mY?e=3yxZxw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6" t="s">
        <v>4787</v>
      </c>
    </row>
    <row r="597" spans="1:15" hidden="1" x14ac:dyDescent="0.3">
      <c r="A597" t="s">
        <v>597</v>
      </c>
      <c r="B597">
        <v>1125499</v>
      </c>
      <c r="C597" t="s">
        <v>5407</v>
      </c>
      <c r="D597" s="12">
        <v>45838</v>
      </c>
      <c r="E597" t="s">
        <v>3126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https://aterpa-my.sharepoint.com/:f:/g/personal/luis_nunes_aterpa_com_br/IgCVlEOybDu1RrUmmUcPpVgkATRdwz5TarAfYpSYiAP79mY?e=3yxZxw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7" t="s">
        <v>4787</v>
      </c>
    </row>
    <row r="598" spans="1:15" hidden="1" x14ac:dyDescent="0.3">
      <c r="A598" t="s">
        <v>550</v>
      </c>
      <c r="B598">
        <v>609423</v>
      </c>
      <c r="C598" t="s">
        <v>5407</v>
      </c>
      <c r="D598" s="12">
        <v>45838</v>
      </c>
      <c r="E598" t="s">
        <v>3098</v>
      </c>
      <c r="F598" t="s">
        <v>2792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https://aterpa-my.sharepoint.com/:f:/g/personal/luis_nunes_aterpa_com_br/IgCVlEOybDu1RrUmmUcPpVgkATRdwz5TarAfYpSYiAP79mY?e=3yxZxw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8" t="s">
        <v>4787</v>
      </c>
    </row>
    <row r="599" spans="1:15" hidden="1" x14ac:dyDescent="0.3">
      <c r="A599" t="s">
        <v>588</v>
      </c>
      <c r="B599">
        <v>2246231</v>
      </c>
      <c r="C599" t="s">
        <v>5407</v>
      </c>
      <c r="D599" s="12">
        <v>45838</v>
      </c>
      <c r="E599" t="s">
        <v>3120</v>
      </c>
      <c r="F599" t="s">
        <v>2787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https://aterpa-my.sharepoint.com/:f:/g/personal/luis_nunes_aterpa_com_br/IgCVlEOybDu1RrUmmUcPpVgkATRdwz5TarAfYpSYiAP79mY?e=3yxZxw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599" t="s">
        <v>4787</v>
      </c>
    </row>
    <row r="600" spans="1:15" hidden="1" x14ac:dyDescent="0.3">
      <c r="A600" t="s">
        <v>598</v>
      </c>
      <c r="B600">
        <v>2017996</v>
      </c>
      <c r="C600" t="s">
        <v>5407</v>
      </c>
      <c r="D600" s="12">
        <v>45838</v>
      </c>
      <c r="E600" t="s">
        <v>3127</v>
      </c>
      <c r="F600" t="s">
        <v>2787</v>
      </c>
      <c r="G600" t="s">
        <v>2788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https://aterpa-my.sharepoint.com/:f:/g/personal/luis_nunes_aterpa_com_br/IgCVlEOybDu1RrUmmUcPpVgkATRdwz5TarAfYpSYiAP79mY?e=3yxZxw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0" t="s">
        <v>4787</v>
      </c>
    </row>
    <row r="601" spans="1:15" hidden="1" x14ac:dyDescent="0.3">
      <c r="A601" t="s">
        <v>599</v>
      </c>
      <c r="B601">
        <v>721297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2789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https://aterpa-my.sharepoint.com/:f:/g/personal/luis_nunes_aterpa_com_br/IgCVlEOybDu1RrUmmUcPpVgkATRdwz5TarAfYpSYiAP79mY?e=3yxZxw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1" t="s">
        <v>4787</v>
      </c>
    </row>
    <row r="602" spans="1:15" hidden="1" x14ac:dyDescent="0.3">
      <c r="A602" t="s">
        <v>651</v>
      </c>
      <c r="B602">
        <v>2019988</v>
      </c>
      <c r="C602" t="s">
        <v>5407</v>
      </c>
      <c r="D602" s="12">
        <v>45838</v>
      </c>
      <c r="E602" t="s">
        <v>3159</v>
      </c>
      <c r="F602" t="s">
        <v>2787</v>
      </c>
      <c r="G602" t="s">
        <v>2788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https://aterpa-my.sharepoint.com/:f:/g/personal/luis_nunes_aterpa_com_br/IgCVlEOybDu1RrUmmUcPpVgkATRdwz5TarAfYpSYiAP79mY?e=3yxZxw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02" t="s">
        <v>4787</v>
      </c>
    </row>
    <row r="603" spans="1:15" hidden="1" x14ac:dyDescent="0.3">
      <c r="A603" t="s">
        <v>652</v>
      </c>
      <c r="B603">
        <v>721299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2789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https://aterpa-my.sharepoint.com/:f:/g/personal/luis_nunes_aterpa_com_br/IgCVlEOybDu1RrUmmUcPpVgkATRdwz5TarAfYpSYiAP79mY?e=3yxZxw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03" t="s">
        <v>4787</v>
      </c>
    </row>
    <row r="604" spans="1:15" hidden="1" x14ac:dyDescent="0.3">
      <c r="A604" t="s">
        <v>635</v>
      </c>
      <c r="B604">
        <v>2159635</v>
      </c>
      <c r="C604" t="s">
        <v>5407</v>
      </c>
      <c r="D604" s="12">
        <v>45838</v>
      </c>
      <c r="E604" t="s">
        <v>3148</v>
      </c>
      <c r="F604" t="s">
        <v>2792</v>
      </c>
      <c r="G604" t="s">
        <v>2788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https://aterpa-my.sharepoint.com/:f:/g/personal/luis_nunes_aterpa_com_br/IgCVlEOybDu1RrUmmUcPpVgkATRdwz5TarAfYpSYiAP79mY?e=3yxZxw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4" t="s">
        <v>4787</v>
      </c>
    </row>
    <row r="605" spans="1:15" hidden="1" x14ac:dyDescent="0.3">
      <c r="A605" t="s">
        <v>636</v>
      </c>
      <c r="B605">
        <v>423318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2789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https://aterpa-my.sharepoint.com/:f:/g/personal/luis_nunes_aterpa_com_br/IgCVlEOybDu1RrUmmUcPpVgkATRdwz5TarAfYpSYiAP79mY?e=3yxZxw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5" t="s">
        <v>4787</v>
      </c>
    </row>
    <row r="606" spans="1:15" hidden="1" x14ac:dyDescent="0.3">
      <c r="A606" t="s">
        <v>688</v>
      </c>
      <c r="B606">
        <v>2133743</v>
      </c>
      <c r="C606" t="s">
        <v>5407</v>
      </c>
      <c r="D606" s="12">
        <v>45838</v>
      </c>
      <c r="E606" t="s">
        <v>3180</v>
      </c>
      <c r="F606" t="s">
        <v>2792</v>
      </c>
      <c r="G606" t="s">
        <v>2788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https://aterpa-my.sharepoint.com/:f:/g/personal/luis_nunes_aterpa_com_br/IgCVlEOybDu1RrUmmUcPpVgkATRdwz5TarAfYpSYiAP79mY?e=3yxZxw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06" t="s">
        <v>4787</v>
      </c>
    </row>
    <row r="607" spans="1:15" hidden="1" x14ac:dyDescent="0.3">
      <c r="A607" t="s">
        <v>689</v>
      </c>
      <c r="B607">
        <v>433330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2789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https://aterpa-my.sharepoint.com/:f:/g/personal/luis_nunes_aterpa_com_br/IgCVlEOybDu1RrUmmUcPpVgkATRdwz5TarAfYpSYiAP79mY?e=3yxZxw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07" t="s">
        <v>4787</v>
      </c>
    </row>
    <row r="608" spans="1:15" hidden="1" x14ac:dyDescent="0.3">
      <c r="A608" t="s">
        <v>601</v>
      </c>
      <c r="B608">
        <v>2065952</v>
      </c>
      <c r="C608" t="s">
        <v>5407</v>
      </c>
      <c r="D608" s="12">
        <v>45838</v>
      </c>
      <c r="E608" t="s">
        <v>3129</v>
      </c>
      <c r="F608" t="s">
        <v>2792</v>
      </c>
      <c r="G608" t="s">
        <v>2788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https://aterpa-my.sharepoint.com/:f:/g/personal/luis_nunes_aterpa_com_br/IgCVlEOybDu1RrUmmUcPpVgkATRdwz5TarAfYpSYiAP79mY?e=3yxZxw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8" t="s">
        <v>4787</v>
      </c>
    </row>
    <row r="609" spans="1:15" hidden="1" x14ac:dyDescent="0.3">
      <c r="A609" t="s">
        <v>602</v>
      </c>
      <c r="B609">
        <v>710489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2789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https://aterpa-my.sharepoint.com/:f:/g/personal/luis_nunes_aterpa_com_br/IgCVlEOybDu1RrUmmUcPpVgkATRdwz5TarAfYpSYiAP79mY?e=3yxZxw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09" t="s">
        <v>4787</v>
      </c>
    </row>
    <row r="610" spans="1:15" hidden="1" x14ac:dyDescent="0.3">
      <c r="A610" t="s">
        <v>603</v>
      </c>
      <c r="B610">
        <v>1402854</v>
      </c>
      <c r="C610" t="s">
        <v>5407</v>
      </c>
      <c r="D610" s="12">
        <v>45838</v>
      </c>
      <c r="E610" t="s">
        <v>3130</v>
      </c>
      <c r="F610" t="s">
        <v>2787</v>
      </c>
      <c r="G610" t="s">
        <v>2788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https://aterpa-my.sharepoint.com/:f:/g/personal/luis_nunes_aterpa_com_br/IgCVlEOybDu1RrUmmUcPpVgkATRdwz5TarAfYpSYiAP79mY?e=3yxZxw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0" t="s">
        <v>4787</v>
      </c>
    </row>
    <row r="611" spans="1:15" hidden="1" x14ac:dyDescent="0.3">
      <c r="A611" t="s">
        <v>604</v>
      </c>
      <c r="B611">
        <v>230613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2789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https://aterpa-my.sharepoint.com/:f:/g/personal/luis_nunes_aterpa_com_br/IgCVlEOybDu1RrUmmUcPpVgkATRdwz5TarAfYpSYiAP79mY?e=3yxZxw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1" t="s">
        <v>4787</v>
      </c>
    </row>
    <row r="612" spans="1:15" hidden="1" x14ac:dyDescent="0.3">
      <c r="A612" t="s">
        <v>654</v>
      </c>
      <c r="B612">
        <v>2099168</v>
      </c>
      <c r="C612" t="s">
        <v>5407</v>
      </c>
      <c r="D612" s="12">
        <v>45838</v>
      </c>
      <c r="E612" t="s">
        <v>3161</v>
      </c>
      <c r="F612" t="s">
        <v>2792</v>
      </c>
      <c r="G612" t="s">
        <v>2788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https://aterpa-my.sharepoint.com/:f:/g/personal/luis_nunes_aterpa_com_br/IgCVlEOybDu1RrUmmUcPpVgkATRdwz5TarAfYpSYiAP79mY?e=3yxZxw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12" t="s">
        <v>4787</v>
      </c>
    </row>
    <row r="613" spans="1:15" hidden="1" x14ac:dyDescent="0.3">
      <c r="A613" t="s">
        <v>655</v>
      </c>
      <c r="B613">
        <v>712943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2789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https://aterpa-my.sharepoint.com/:f:/g/personal/luis_nunes_aterpa_com_br/IgCVlEOybDu1RrUmmUcPpVgkATRdwz5TarAfYpSYiAP79mY?e=3yxZxw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13" t="s">
        <v>4787</v>
      </c>
    </row>
    <row r="614" spans="1:15" hidden="1" x14ac:dyDescent="0.3">
      <c r="A614" t="s">
        <v>656</v>
      </c>
      <c r="B614">
        <v>1413598</v>
      </c>
      <c r="C614" t="s">
        <v>5407</v>
      </c>
      <c r="D614" s="12">
        <v>45838</v>
      </c>
      <c r="E614" t="s">
        <v>3162</v>
      </c>
      <c r="F614" t="s">
        <v>2787</v>
      </c>
      <c r="G614" t="s">
        <v>2788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https://aterpa-my.sharepoint.com/:f:/g/personal/luis_nunes_aterpa_com_br/IgCVlEOybDu1RrUmmUcPpVgkATRdwz5TarAfYpSYiAP79mY?e=3yxZxw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14" t="s">
        <v>4787</v>
      </c>
    </row>
    <row r="615" spans="1:15" hidden="1" x14ac:dyDescent="0.3">
      <c r="A615" t="s">
        <v>657</v>
      </c>
      <c r="B615">
        <v>230616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2789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https://aterpa-my.sharepoint.com/:f:/g/personal/luis_nunes_aterpa_com_br/IgCVlEOybDu1RrUmmUcPpVgkATRdwz5TarAfYpSYiAP79mY?e=3yxZxw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15" t="s">
        <v>4787</v>
      </c>
    </row>
    <row r="616" spans="1:15" hidden="1" x14ac:dyDescent="0.3">
      <c r="A616" t="s">
        <v>606</v>
      </c>
      <c r="B616">
        <v>349093</v>
      </c>
      <c r="C616" t="s">
        <v>5407</v>
      </c>
      <c r="D616" s="12">
        <v>45838</v>
      </c>
      <c r="E616" t="s">
        <v>3132</v>
      </c>
      <c r="F616" t="s">
        <v>2819</v>
      </c>
      <c r="G616" t="s">
        <v>2788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https://aterpa-my.sharepoint.com/:f:/g/personal/luis_nunes_aterpa_com_br/IgCVlEOybDu1RrUmmUcPpVgkATRdwz5TarAfYpSYiAP79mY?e=3yxZxw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6" t="s">
        <v>4787</v>
      </c>
    </row>
    <row r="617" spans="1:15" hidden="1" x14ac:dyDescent="0.3">
      <c r="A617" t="s">
        <v>607</v>
      </c>
      <c r="B617">
        <v>352962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2789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https://aterpa-my.sharepoint.com/:f:/g/personal/luis_nunes_aterpa_com_br/IgCVlEOybDu1RrUmmUcPpVgkATRdwz5TarAfYpSYiAP79mY?e=3yxZxw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7" t="s">
        <v>4787</v>
      </c>
    </row>
    <row r="618" spans="1:15" hidden="1" x14ac:dyDescent="0.3">
      <c r="A618" t="s">
        <v>608</v>
      </c>
      <c r="B618">
        <v>360053</v>
      </c>
      <c r="C618" t="s">
        <v>5407</v>
      </c>
      <c r="D618" s="12">
        <v>45838</v>
      </c>
      <c r="E618" t="s">
        <v>3133</v>
      </c>
      <c r="F618" t="s">
        <v>2792</v>
      </c>
      <c r="G618" t="s">
        <v>2788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https://aterpa-my.sharepoint.com/:f:/g/personal/luis_nunes_aterpa_com_br/IgCVlEOybDu1RrUmmUcPpVgkATRdwz5TarAfYpSYiAP79mY?e=3yxZxw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8" t="s">
        <v>4787</v>
      </c>
    </row>
    <row r="619" spans="1:15" hidden="1" x14ac:dyDescent="0.3">
      <c r="A619" t="s">
        <v>609</v>
      </c>
      <c r="B619">
        <v>302217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2789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https://aterpa-my.sharepoint.com/:f:/g/personal/luis_nunes_aterpa_com_br/IgCVlEOybDu1RrUmmUcPpVgkATRdwz5TarAfYpSYiAP79mY?e=3yxZxw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19" t="s">
        <v>4787</v>
      </c>
    </row>
    <row r="620" spans="1:15" hidden="1" x14ac:dyDescent="0.3">
      <c r="A620" t="s">
        <v>610</v>
      </c>
      <c r="B620">
        <v>2599841</v>
      </c>
      <c r="C620" t="s">
        <v>5407</v>
      </c>
      <c r="D620" s="12">
        <v>45838</v>
      </c>
      <c r="E620" t="s">
        <v>3134</v>
      </c>
      <c r="F620" t="s">
        <v>2792</v>
      </c>
      <c r="G620" t="s">
        <v>2788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https://aterpa-my.sharepoint.com/:f:/g/personal/luis_nunes_aterpa_com_br/IgCVlEOybDu1RrUmmUcPpVgkATRdwz5TarAfYpSYiAP79mY?e=3yxZxw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20" t="s">
        <v>4787</v>
      </c>
    </row>
    <row r="621" spans="1:15" hidden="1" x14ac:dyDescent="0.3">
      <c r="A621" t="s">
        <v>611</v>
      </c>
      <c r="B621">
        <v>831166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2789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https://aterpa-my.sharepoint.com/:f:/g/personal/luis_nunes_aterpa_com_br/IgCVlEOybDu1RrUmmUcPpVgkATRdwz5TarAfYpSYiAP79mY?e=3yxZxw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21" t="s">
        <v>4787</v>
      </c>
    </row>
    <row r="622" spans="1:15" hidden="1" x14ac:dyDescent="0.3">
      <c r="A622" t="s">
        <v>659</v>
      </c>
      <c r="B622">
        <v>686626</v>
      </c>
      <c r="C622" t="s">
        <v>5407</v>
      </c>
      <c r="D622" s="12">
        <v>45838</v>
      </c>
      <c r="E622" t="s">
        <v>3164</v>
      </c>
      <c r="F622" t="s">
        <v>2819</v>
      </c>
      <c r="G622" t="s">
        <v>2788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https://aterpa-my.sharepoint.com/:f:/g/personal/luis_nunes_aterpa_com_br/IgCVlEOybDu1RrUmmUcPpVgkATRdwz5TarAfYpSYiAP79mY?e=3yxZxw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2" t="s">
        <v>4787</v>
      </c>
    </row>
    <row r="623" spans="1:15" hidden="1" x14ac:dyDescent="0.3">
      <c r="A623" t="s">
        <v>660</v>
      </c>
      <c r="B623">
        <v>372281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2789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https://aterpa-my.sharepoint.com/:f:/g/personal/luis_nunes_aterpa_com_br/IgCVlEOybDu1RrUmmUcPpVgkATRdwz5TarAfYpSYiAP79mY?e=3yxZxw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3" t="s">
        <v>4787</v>
      </c>
    </row>
    <row r="624" spans="1:15" hidden="1" x14ac:dyDescent="0.3">
      <c r="A624" t="s">
        <v>661</v>
      </c>
      <c r="B624">
        <v>744934</v>
      </c>
      <c r="C624" t="s">
        <v>5407</v>
      </c>
      <c r="D624" s="12">
        <v>45838</v>
      </c>
      <c r="E624" t="s">
        <v>3165</v>
      </c>
      <c r="F624" t="s">
        <v>2792</v>
      </c>
      <c r="G624" t="s">
        <v>2788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https://aterpa-my.sharepoint.com/:f:/g/personal/luis_nunes_aterpa_com_br/IgCVlEOybDu1RrUmmUcPpVgkATRdwz5TarAfYpSYiAP79mY?e=3yxZxw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4" t="s">
        <v>4787</v>
      </c>
    </row>
    <row r="625" spans="1:15" hidden="1" x14ac:dyDescent="0.3">
      <c r="A625" t="s">
        <v>662</v>
      </c>
      <c r="B625">
        <v>345376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2789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https://aterpa-my.sharepoint.com/:f:/g/personal/luis_nunes_aterpa_com_br/IgCVlEOybDu1RrUmmUcPpVgkATRdwz5TarAfYpSYiAP79mY?e=3yxZxw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5" t="s">
        <v>4787</v>
      </c>
    </row>
    <row r="626" spans="1:15" hidden="1" x14ac:dyDescent="0.3">
      <c r="A626" t="s">
        <v>663</v>
      </c>
      <c r="B626">
        <v>2693144</v>
      </c>
      <c r="C626" t="s">
        <v>5407</v>
      </c>
      <c r="D626" s="12">
        <v>45838</v>
      </c>
      <c r="E626" t="s">
        <v>3166</v>
      </c>
      <c r="F626" t="s">
        <v>2792</v>
      </c>
      <c r="G626" t="s">
        <v>2788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https://aterpa-my.sharepoint.com/:f:/g/personal/luis_nunes_aterpa_com_br/IgCVlEOybDu1RrUmmUcPpVgkATRdwz5TarAfYpSYiAP79mY?e=3yxZxw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6" t="s">
        <v>4787</v>
      </c>
    </row>
    <row r="627" spans="1:15" hidden="1" x14ac:dyDescent="0.3">
      <c r="A627" t="s">
        <v>664</v>
      </c>
      <c r="B627">
        <v>774695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2789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https://aterpa-my.sharepoint.com/:f:/g/personal/luis_nunes_aterpa_com_br/IgCVlEOybDu1RrUmmUcPpVgkATRdwz5TarAfYpSYiAP79mY?e=3yxZxw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27" t="s">
        <v>4787</v>
      </c>
    </row>
    <row r="628" spans="1:15" hidden="1" x14ac:dyDescent="0.3">
      <c r="A628" t="s">
        <v>614</v>
      </c>
      <c r="B628">
        <v>2243770</v>
      </c>
      <c r="C628" t="s">
        <v>5407</v>
      </c>
      <c r="D628" s="12">
        <v>45838</v>
      </c>
      <c r="E628" t="s">
        <v>3136</v>
      </c>
      <c r="F628" t="s">
        <v>2792</v>
      </c>
      <c r="G628" t="s">
        <v>2788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https://aterpa-my.sharepoint.com/:f:/g/personal/luis_nunes_aterpa_com_br/IgCVlEOybDu1RrUmmUcPpVgkATRdwz5TarAfYpSYiAP79mY?e=3yxZxw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28" t="s">
        <v>4787</v>
      </c>
    </row>
    <row r="629" spans="1:15" hidden="1" x14ac:dyDescent="0.3">
      <c r="A629" t="s">
        <v>615</v>
      </c>
      <c r="B629">
        <v>758208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2789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https://aterpa-my.sharepoint.com/:f:/g/personal/luis_nunes_aterpa_com_br/IgCVlEOybDu1RrUmmUcPpVgkATRdwz5TarAfYpSYiAP79mY?e=3yxZxw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29" t="s">
        <v>4787</v>
      </c>
    </row>
    <row r="630" spans="1:15" hidden="1" x14ac:dyDescent="0.3">
      <c r="A630" t="s">
        <v>616</v>
      </c>
      <c r="B630">
        <v>894714</v>
      </c>
      <c r="C630" t="s">
        <v>5407</v>
      </c>
      <c r="D630" s="12">
        <v>45838</v>
      </c>
      <c r="E630" t="s">
        <v>3137</v>
      </c>
      <c r="F630" t="s">
        <v>2787</v>
      </c>
      <c r="G630" t="s">
        <v>2788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https://aterpa-my.sharepoint.com/:f:/g/personal/luis_nunes_aterpa_com_br/IgCVlEOybDu1RrUmmUcPpVgkATRdwz5TarAfYpSYiAP79mY?e=3yxZxw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0" t="s">
        <v>4787</v>
      </c>
    </row>
    <row r="631" spans="1:15" hidden="1" x14ac:dyDescent="0.3">
      <c r="A631" t="s">
        <v>617</v>
      </c>
      <c r="B631">
        <v>406322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2789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https://aterpa-my.sharepoint.com/:f:/g/personal/luis_nunes_aterpa_com_br/IgCVlEOybDu1RrUmmUcPpVgkATRdwz5TarAfYpSYiAP79mY?e=3yxZxw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1" t="s">
        <v>4787</v>
      </c>
    </row>
    <row r="632" spans="1:15" hidden="1" x14ac:dyDescent="0.3">
      <c r="A632" t="s">
        <v>667</v>
      </c>
      <c r="B632">
        <v>2164097</v>
      </c>
      <c r="C632" t="s">
        <v>5407</v>
      </c>
      <c r="D632" s="12">
        <v>45838</v>
      </c>
      <c r="E632" t="s">
        <v>3168</v>
      </c>
      <c r="F632" t="s">
        <v>2787</v>
      </c>
      <c r="G632" t="s">
        <v>2788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https://aterpa-my.sharepoint.com/:f:/g/personal/luis_nunes_aterpa_com_br/IgCVlEOybDu1RrUmmUcPpVgkATRdwz5TarAfYpSYiAP79mY?e=3yxZxw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32" t="s">
        <v>4787</v>
      </c>
    </row>
    <row r="633" spans="1:15" hidden="1" x14ac:dyDescent="0.3">
      <c r="A633" t="s">
        <v>668</v>
      </c>
      <c r="B633">
        <v>691202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2789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https://aterpa-my.sharepoint.com/:f:/g/personal/luis_nunes_aterpa_com_br/IgCVlEOybDu1RrUmmUcPpVgkATRdwz5TarAfYpSYiAP79mY?e=3yxZxw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33" t="s">
        <v>4787</v>
      </c>
    </row>
    <row r="634" spans="1:15" hidden="1" x14ac:dyDescent="0.3">
      <c r="A634" t="s">
        <v>669</v>
      </c>
      <c r="B634">
        <v>892627</v>
      </c>
      <c r="C634" t="s">
        <v>5407</v>
      </c>
      <c r="D634" s="12">
        <v>45838</v>
      </c>
      <c r="E634" t="s">
        <v>3169</v>
      </c>
      <c r="F634" t="s">
        <v>2787</v>
      </c>
      <c r="G634" t="s">
        <v>2788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https://aterpa-my.sharepoint.com/:f:/g/personal/luis_nunes_aterpa_com_br/IgCVlEOybDu1RrUmmUcPpVgkATRdwz5TarAfYpSYiAP79mY?e=3yxZxw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34" t="s">
        <v>4787</v>
      </c>
    </row>
    <row r="635" spans="1:15" hidden="1" x14ac:dyDescent="0.3">
      <c r="A635" t="s">
        <v>670</v>
      </c>
      <c r="B635">
        <v>405990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2789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https://aterpa-my.sharepoint.com/:f:/g/personal/luis_nunes_aterpa_com_br/IgCVlEOybDu1RrUmmUcPpVgkATRdwz5TarAfYpSYiAP79mY?e=3yxZxw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35" t="s">
        <v>4787</v>
      </c>
    </row>
    <row r="636" spans="1:15" hidden="1" x14ac:dyDescent="0.3">
      <c r="A636" t="s">
        <v>628</v>
      </c>
      <c r="B636">
        <v>2820750</v>
      </c>
      <c r="C636" t="s">
        <v>5407</v>
      </c>
      <c r="D636" s="12">
        <v>45838</v>
      </c>
      <c r="E636" t="s">
        <v>3144</v>
      </c>
      <c r="F636" t="s">
        <v>2792</v>
      </c>
      <c r="G636" t="s">
        <v>2788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https://aterpa-my.sharepoint.com/:f:/g/personal/luis_nunes_aterpa_com_br/IgCVlEOybDu1RrUmmUcPpVgkATRdwz5TarAfYpSYiAP79mY?e=3yxZxw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6" t="s">
        <v>4787</v>
      </c>
    </row>
    <row r="637" spans="1:15" hidden="1" x14ac:dyDescent="0.3">
      <c r="A637" t="s">
        <v>629</v>
      </c>
      <c r="B637">
        <v>708096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2789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https://aterpa-my.sharepoint.com/:f:/g/personal/luis_nunes_aterpa_com_br/IgCVlEOybDu1RrUmmUcPpVgkATRdwz5TarAfYpSYiAP79mY?e=3yxZxw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7" t="s">
        <v>4787</v>
      </c>
    </row>
    <row r="638" spans="1:15" hidden="1" x14ac:dyDescent="0.3">
      <c r="A638" t="s">
        <v>630</v>
      </c>
      <c r="B638">
        <v>5712171</v>
      </c>
      <c r="C638" t="s">
        <v>5407</v>
      </c>
      <c r="D638" s="12">
        <v>45838</v>
      </c>
      <c r="E638" t="s">
        <v>3145</v>
      </c>
      <c r="F638" t="s">
        <v>2819</v>
      </c>
      <c r="G638" t="s">
        <v>2788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https://aterpa-my.sharepoint.com/:f:/g/personal/luis_nunes_aterpa_com_br/IgCVlEOybDu1RrUmmUcPpVgkATRdwz5TarAfYpSYiAP79mY?e=3yxZxw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8" t="s">
        <v>4787</v>
      </c>
    </row>
    <row r="639" spans="1:15" hidden="1" x14ac:dyDescent="0.3">
      <c r="A639" t="s">
        <v>631</v>
      </c>
      <c r="B639">
        <v>1027085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2789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https://aterpa-my.sharepoint.com/:f:/g/personal/luis_nunes_aterpa_com_br/IgCVlEOybDu1RrUmmUcPpVgkATRdwz5TarAfYpSYiAP79mY?e=3yxZxw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39" t="s">
        <v>4787</v>
      </c>
    </row>
    <row r="640" spans="1:15" hidden="1" x14ac:dyDescent="0.3">
      <c r="A640" t="s">
        <v>681</v>
      </c>
      <c r="B640">
        <v>2622458</v>
      </c>
      <c r="C640" t="s">
        <v>5407</v>
      </c>
      <c r="D640" s="12">
        <v>45838</v>
      </c>
      <c r="E640" t="s">
        <v>3176</v>
      </c>
      <c r="F640" t="s">
        <v>2792</v>
      </c>
      <c r="G640" t="s">
        <v>2788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https://aterpa-my.sharepoint.com/:f:/g/personal/luis_nunes_aterpa_com_br/IgCVlEOybDu1RrUmmUcPpVgkATRdwz5TarAfYpSYiAP79mY?e=3yxZxw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40" t="s">
        <v>4787</v>
      </c>
    </row>
    <row r="641" spans="1:15" hidden="1" x14ac:dyDescent="0.3">
      <c r="A641" t="s">
        <v>682</v>
      </c>
      <c r="B641">
        <v>708374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2789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https://aterpa-my.sharepoint.com/:f:/g/personal/luis_nunes_aterpa_com_br/IgCVlEOybDu1RrUmmUcPpVgkATRdwz5TarAfYpSYiAP79mY?e=3yxZxw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41" t="s">
        <v>4787</v>
      </c>
    </row>
    <row r="642" spans="1:15" hidden="1" x14ac:dyDescent="0.3">
      <c r="A642" t="s">
        <v>683</v>
      </c>
      <c r="B642">
        <v>5184897</v>
      </c>
      <c r="C642" t="s">
        <v>5407</v>
      </c>
      <c r="D642" s="12">
        <v>45838</v>
      </c>
      <c r="E642" t="s">
        <v>3177</v>
      </c>
      <c r="F642" t="s">
        <v>2819</v>
      </c>
      <c r="G642" t="s">
        <v>2788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https://aterpa-my.sharepoint.com/:f:/g/personal/luis_nunes_aterpa_com_br/IgCVlEOybDu1RrUmmUcPpVgkATRdwz5TarAfYpSYiAP79mY?e=3yxZxw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42" t="s">
        <v>4787</v>
      </c>
    </row>
    <row r="643" spans="1:15" hidden="1" x14ac:dyDescent="0.3">
      <c r="A643" t="s">
        <v>684</v>
      </c>
      <c r="B643">
        <v>1028211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2789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https://aterpa-my.sharepoint.com/:f:/g/personal/luis_nunes_aterpa_com_br/IgCVlEOybDu1RrUmmUcPpVgkATRdwz5TarAfYpSYiAP79mY?e=3yxZxw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43" t="s">
        <v>4787</v>
      </c>
    </row>
    <row r="644" spans="1:15" hidden="1" x14ac:dyDescent="0.3">
      <c r="A644" t="s">
        <v>620</v>
      </c>
      <c r="B644">
        <v>3016954</v>
      </c>
      <c r="C644" t="s">
        <v>5407</v>
      </c>
      <c r="D644" s="12">
        <v>45838</v>
      </c>
      <c r="E644" t="s">
        <v>3140</v>
      </c>
      <c r="F644" t="s">
        <v>2819</v>
      </c>
      <c r="G644" t="s">
        <v>2788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https://aterpa-my.sharepoint.com/:f:/g/personal/luis_nunes_aterpa_com_br/IgCVlEOybDu1RrUmmUcPpVgkATRdwz5TarAfYpSYiAP79mY?e=3yxZxw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4" t="s">
        <v>4787</v>
      </c>
    </row>
    <row r="645" spans="1:15" hidden="1" x14ac:dyDescent="0.3">
      <c r="A645" t="s">
        <v>621</v>
      </c>
      <c r="B645">
        <v>499728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2789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https://aterpa-my.sharepoint.com/:f:/g/personal/luis_nunes_aterpa_com_br/IgCVlEOybDu1RrUmmUcPpVgkATRdwz5TarAfYpSYiAP79mY?e=3yxZxw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5" t="s">
        <v>4787</v>
      </c>
    </row>
    <row r="646" spans="1:15" hidden="1" x14ac:dyDescent="0.3">
      <c r="A646" t="s">
        <v>622</v>
      </c>
      <c r="B646">
        <v>1556861</v>
      </c>
      <c r="C646" t="s">
        <v>5407</v>
      </c>
      <c r="D646" s="12">
        <v>45838</v>
      </c>
      <c r="E646" t="s">
        <v>3141</v>
      </c>
      <c r="F646" t="s">
        <v>2787</v>
      </c>
      <c r="G646" t="s">
        <v>2788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https://aterpa-my.sharepoint.com/:f:/g/personal/luis_nunes_aterpa_com_br/IgCVlEOybDu1RrUmmUcPpVgkATRdwz5TarAfYpSYiAP79mY?e=3yxZxw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6" t="s">
        <v>4787</v>
      </c>
    </row>
    <row r="647" spans="1:15" hidden="1" x14ac:dyDescent="0.3">
      <c r="A647" t="s">
        <v>623</v>
      </c>
      <c r="B647">
        <v>268205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2789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https://aterpa-my.sharepoint.com/:f:/g/personal/luis_nunes_aterpa_com_br/IgCVlEOybDu1RrUmmUcPpVgkATRdwz5TarAfYpSYiAP79mY?e=3yxZxw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7" t="s">
        <v>4787</v>
      </c>
    </row>
    <row r="648" spans="1:15" hidden="1" x14ac:dyDescent="0.3">
      <c r="A648" t="s">
        <v>624</v>
      </c>
      <c r="B648">
        <v>1516126</v>
      </c>
      <c r="C648" t="s">
        <v>5407</v>
      </c>
      <c r="D648" s="12">
        <v>45838</v>
      </c>
      <c r="E648" t="s">
        <v>3142</v>
      </c>
      <c r="F648" t="s">
        <v>2787</v>
      </c>
      <c r="G648" t="s">
        <v>2788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https://aterpa-my.sharepoint.com/:f:/g/personal/luis_nunes_aterpa_com_br/IgCVlEOybDu1RrUmmUcPpVgkATRdwz5TarAfYpSYiAP79mY?e=3yxZxw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8" t="s">
        <v>4787</v>
      </c>
    </row>
    <row r="649" spans="1:15" hidden="1" x14ac:dyDescent="0.3">
      <c r="A649" t="s">
        <v>625</v>
      </c>
      <c r="B649">
        <v>281345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2789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https://aterpa-my.sharepoint.com/:f:/g/personal/luis_nunes_aterpa_com_br/IgCVlEOybDu1RrUmmUcPpVgkATRdwz5TarAfYpSYiAP79mY?e=3yxZxw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49" t="s">
        <v>4787</v>
      </c>
    </row>
    <row r="650" spans="1:15" hidden="1" x14ac:dyDescent="0.3">
      <c r="A650" t="s">
        <v>626</v>
      </c>
      <c r="B650">
        <v>1719307</v>
      </c>
      <c r="C650" t="s">
        <v>5407</v>
      </c>
      <c r="D650" s="12">
        <v>45838</v>
      </c>
      <c r="E650" t="s">
        <v>3143</v>
      </c>
      <c r="F650" t="s">
        <v>2787</v>
      </c>
      <c r="G650" t="s">
        <v>2788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https://aterpa-my.sharepoint.com/:f:/g/personal/luis_nunes_aterpa_com_br/IgCVlEOybDu1RrUmmUcPpVgkATRdwz5TarAfYpSYiAP79mY?e=3yxZxw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50" t="s">
        <v>4787</v>
      </c>
    </row>
    <row r="651" spans="1:15" hidden="1" x14ac:dyDescent="0.3">
      <c r="A651" t="s">
        <v>627</v>
      </c>
      <c r="B651">
        <v>208277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2789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https://aterpa-my.sharepoint.com/:f:/g/personal/luis_nunes_aterpa_com_br/IgCVlEOybDu1RrUmmUcPpVgkATRdwz5TarAfYpSYiAP79mY?e=3yxZxw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51" t="s">
        <v>4787</v>
      </c>
    </row>
    <row r="652" spans="1:15" hidden="1" x14ac:dyDescent="0.3">
      <c r="A652" t="s">
        <v>673</v>
      </c>
      <c r="B652">
        <v>3624182</v>
      </c>
      <c r="C652" t="s">
        <v>5407</v>
      </c>
      <c r="D652" s="12">
        <v>45838</v>
      </c>
      <c r="E652" t="s">
        <v>3172</v>
      </c>
      <c r="F652" t="s">
        <v>2819</v>
      </c>
      <c r="G652" t="s">
        <v>2788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https://aterpa-my.sharepoint.com/:f:/g/personal/luis_nunes_aterpa_com_br/IgCVlEOybDu1RrUmmUcPpVgkATRdwz5TarAfYpSYiAP79mY?e=3yxZxw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2" t="s">
        <v>4787</v>
      </c>
    </row>
    <row r="653" spans="1:15" hidden="1" x14ac:dyDescent="0.3">
      <c r="A653" t="s">
        <v>674</v>
      </c>
      <c r="B653">
        <v>482817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2789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https://aterpa-my.sharepoint.com/:f:/g/personal/luis_nunes_aterpa_com_br/IgCVlEOybDu1RrUmmUcPpVgkATRdwz5TarAfYpSYiAP79mY?e=3yxZxw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3" t="s">
        <v>4787</v>
      </c>
    </row>
    <row r="654" spans="1:15" hidden="1" x14ac:dyDescent="0.3">
      <c r="A654" t="s">
        <v>675</v>
      </c>
      <c r="B654">
        <v>1564893</v>
      </c>
      <c r="C654" t="s">
        <v>5407</v>
      </c>
      <c r="D654" s="12">
        <v>45838</v>
      </c>
      <c r="E654" t="s">
        <v>3173</v>
      </c>
      <c r="F654" t="s">
        <v>2787</v>
      </c>
      <c r="G654" t="s">
        <v>2788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https://aterpa-my.sharepoint.com/:f:/g/personal/luis_nunes_aterpa_com_br/IgCVlEOybDu1RrUmmUcPpVgkATRdwz5TarAfYpSYiAP79mY?e=3yxZxw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4" t="s">
        <v>4787</v>
      </c>
    </row>
    <row r="655" spans="1:15" hidden="1" x14ac:dyDescent="0.3">
      <c r="A655" t="s">
        <v>676</v>
      </c>
      <c r="B655">
        <v>268205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2789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https://aterpa-my.sharepoint.com/:f:/g/personal/luis_nunes_aterpa_com_br/IgCVlEOybDu1RrUmmUcPpVgkATRdwz5TarAfYpSYiAP79mY?e=3yxZxw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5" t="s">
        <v>4787</v>
      </c>
    </row>
    <row r="656" spans="1:15" hidden="1" x14ac:dyDescent="0.3">
      <c r="A656" t="s">
        <v>677</v>
      </c>
      <c r="B656">
        <v>1520006</v>
      </c>
      <c r="C656" t="s">
        <v>5407</v>
      </c>
      <c r="D656" s="12">
        <v>45838</v>
      </c>
      <c r="E656" t="s">
        <v>3174</v>
      </c>
      <c r="F656" t="s">
        <v>2787</v>
      </c>
      <c r="G656" t="s">
        <v>2788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https://aterpa-my.sharepoint.com/:f:/g/personal/luis_nunes_aterpa_com_br/IgCVlEOybDu1RrUmmUcPpVgkATRdwz5TarAfYpSYiAP79mY?e=3yxZxw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6" t="s">
        <v>4787</v>
      </c>
    </row>
    <row r="657" spans="1:15" hidden="1" x14ac:dyDescent="0.3">
      <c r="A657" t="s">
        <v>678</v>
      </c>
      <c r="B657">
        <v>281347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2789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https://aterpa-my.sharepoint.com/:f:/g/personal/luis_nunes_aterpa_com_br/IgCVlEOybDu1RrUmmUcPpVgkATRdwz5TarAfYpSYiAP79mY?e=3yxZxw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7" t="s">
        <v>4787</v>
      </c>
    </row>
    <row r="658" spans="1:15" hidden="1" x14ac:dyDescent="0.3">
      <c r="A658" t="s">
        <v>679</v>
      </c>
      <c r="B658">
        <v>1715775</v>
      </c>
      <c r="C658" t="s">
        <v>5407</v>
      </c>
      <c r="D658" s="12">
        <v>45838</v>
      </c>
      <c r="E658" t="s">
        <v>3175</v>
      </c>
      <c r="F658" t="s">
        <v>2787</v>
      </c>
      <c r="G658" t="s">
        <v>2788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https://aterpa-my.sharepoint.com/:f:/g/personal/luis_nunes_aterpa_com_br/IgCVlEOybDu1RrUmmUcPpVgkATRdwz5TarAfYpSYiAP79mY?e=3yxZxw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8" t="s">
        <v>4787</v>
      </c>
    </row>
    <row r="659" spans="1:15" hidden="1" x14ac:dyDescent="0.3">
      <c r="A659" t="s">
        <v>680</v>
      </c>
      <c r="B659">
        <v>206569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2789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https://aterpa-my.sharepoint.com/:f:/g/personal/luis_nunes_aterpa_com_br/IgCVlEOybDu1RrUmmUcPpVgkATRdwz5TarAfYpSYiAP79mY?e=3yxZxw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59" t="s">
        <v>4787</v>
      </c>
    </row>
    <row r="660" spans="1:15" hidden="1" x14ac:dyDescent="0.3">
      <c r="A660" t="s">
        <v>639</v>
      </c>
      <c r="B660">
        <v>2027166</v>
      </c>
      <c r="C660" t="s">
        <v>5407</v>
      </c>
      <c r="D660" s="12">
        <v>45838</v>
      </c>
      <c r="E660" t="s">
        <v>3151</v>
      </c>
      <c r="F660" t="s">
        <v>2792</v>
      </c>
      <c r="G660" t="s">
        <v>2788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https://aterpa-my.sharepoint.com/:f:/g/personal/luis_nunes_aterpa_com_br/IgCVlEOybDu1RrUmmUcPpVgkATRdwz5TarAfYpSYiAP79mY?e=3yxZxw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0" t="s">
        <v>4787</v>
      </c>
    </row>
    <row r="661" spans="1:15" hidden="1" x14ac:dyDescent="0.3">
      <c r="A661" t="s">
        <v>640</v>
      </c>
      <c r="B661">
        <v>336796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2789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https://aterpa-my.sharepoint.com/:f:/g/personal/luis_nunes_aterpa_com_br/IgCVlEOybDu1RrUmmUcPpVgkATRdwz5TarAfYpSYiAP79mY?e=3yxZxw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1" t="s">
        <v>4787</v>
      </c>
    </row>
    <row r="662" spans="1:15" hidden="1" x14ac:dyDescent="0.3">
      <c r="A662" t="s">
        <v>692</v>
      </c>
      <c r="B662">
        <v>2048481</v>
      </c>
      <c r="C662" t="s">
        <v>5407</v>
      </c>
      <c r="D662" s="12">
        <v>45838</v>
      </c>
      <c r="E662" t="s">
        <v>3183</v>
      </c>
      <c r="F662" t="s">
        <v>2792</v>
      </c>
      <c r="G662" t="s">
        <v>2788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https://aterpa-my.sharepoint.com/:f:/g/personal/luis_nunes_aterpa_com_br/IgCVlEOybDu1RrUmmUcPpVgkATRdwz5TarAfYpSYiAP79mY?e=3yxZxw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62" t="s">
        <v>4787</v>
      </c>
    </row>
    <row r="663" spans="1:15" hidden="1" x14ac:dyDescent="0.3">
      <c r="A663" t="s">
        <v>693</v>
      </c>
      <c r="B663">
        <v>365710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2789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https://aterpa-my.sharepoint.com/:f:/g/personal/luis_nunes_aterpa_com_br/IgCVlEOybDu1RrUmmUcPpVgkATRdwz5TarAfYpSYiAP79mY?e=3yxZxw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63" t="s">
        <v>4787</v>
      </c>
    </row>
    <row r="664" spans="1:15" hidden="1" x14ac:dyDescent="0.3">
      <c r="A664" t="s">
        <v>647</v>
      </c>
      <c r="B664">
        <v>2028419</v>
      </c>
      <c r="C664" t="s">
        <v>5407</v>
      </c>
      <c r="D664" s="12">
        <v>45838</v>
      </c>
      <c r="E664" t="s">
        <v>3156</v>
      </c>
      <c r="F664" t="s">
        <v>2792</v>
      </c>
      <c r="G664" t="s">
        <v>2788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https://aterpa-my.sharepoint.com/:f:/g/personal/luis_nunes_aterpa_com_br/IgCVlEOybDu1RrUmmUcPpVgkATRdwz5TarAfYpSYiAP79mY?e=3yxZxw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4" t="s">
        <v>4787</v>
      </c>
    </row>
    <row r="665" spans="1:15" hidden="1" x14ac:dyDescent="0.3">
      <c r="A665" t="s">
        <v>648</v>
      </c>
      <c r="B665">
        <v>349764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2789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https://aterpa-my.sharepoint.com/:f:/g/personal/luis_nunes_aterpa_com_br/IgCVlEOybDu1RrUmmUcPpVgkATRdwz5TarAfYpSYiAP79mY?e=3yxZxw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5" t="s">
        <v>4787</v>
      </c>
    </row>
    <row r="666" spans="1:15" hidden="1" x14ac:dyDescent="0.3">
      <c r="A666" t="s">
        <v>700</v>
      </c>
      <c r="B666">
        <v>2026752</v>
      </c>
      <c r="C666" t="s">
        <v>5407</v>
      </c>
      <c r="D666" s="12">
        <v>45838</v>
      </c>
      <c r="E666" t="s">
        <v>3188</v>
      </c>
      <c r="F666" t="s">
        <v>2792</v>
      </c>
      <c r="G666" t="s">
        <v>2788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https://aterpa-my.sharepoint.com/:f:/g/personal/luis_nunes_aterpa_com_br/IgCVlEOybDu1RrUmmUcPpVgkATRdwz5TarAfYpSYiAP79mY?e=3yxZxw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66" t="s">
        <v>4787</v>
      </c>
    </row>
    <row r="667" spans="1:15" hidden="1" x14ac:dyDescent="0.3">
      <c r="A667" t="s">
        <v>701</v>
      </c>
      <c r="B667">
        <v>341039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2789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https://aterpa-my.sharepoint.com/:f:/g/personal/luis_nunes_aterpa_com_br/IgCVlEOybDu1RrUmmUcPpVgkATRdwz5TarAfYpSYiAP79mY?e=3yxZxw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67" t="s">
        <v>4787</v>
      </c>
    </row>
    <row r="668" spans="1:15" hidden="1" x14ac:dyDescent="0.3">
      <c r="A668" t="s">
        <v>642</v>
      </c>
      <c r="B668">
        <v>2337283</v>
      </c>
      <c r="C668" t="s">
        <v>5407</v>
      </c>
      <c r="D668" s="12">
        <v>45838</v>
      </c>
      <c r="E668" t="s">
        <v>3153</v>
      </c>
      <c r="F668" t="s">
        <v>2792</v>
      </c>
      <c r="G668" t="s">
        <v>2788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https://aterpa-my.sharepoint.com/:f:/g/personal/luis_nunes_aterpa_com_br/IgCVlEOybDu1RrUmmUcPpVgkATRdwz5TarAfYpSYiAP79mY?e=3yxZxw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8" t="s">
        <v>4787</v>
      </c>
    </row>
    <row r="669" spans="1:15" hidden="1" x14ac:dyDescent="0.3">
      <c r="A669" t="s">
        <v>643</v>
      </c>
      <c r="B669">
        <v>610534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2789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https://aterpa-my.sharepoint.com/:f:/g/personal/luis_nunes_aterpa_com_br/IgCVlEOybDu1RrUmmUcPpVgkATRdwz5TarAfYpSYiAP79mY?e=3yxZxw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69" t="s">
        <v>4787</v>
      </c>
    </row>
    <row r="670" spans="1:15" hidden="1" x14ac:dyDescent="0.3">
      <c r="A670" t="s">
        <v>644</v>
      </c>
      <c r="B670">
        <v>985781</v>
      </c>
      <c r="C670" t="s">
        <v>5407</v>
      </c>
      <c r="D670" s="12">
        <v>45838</v>
      </c>
      <c r="E670" t="s">
        <v>3154</v>
      </c>
      <c r="F670" t="s">
        <v>2787</v>
      </c>
      <c r="G670" t="s">
        <v>2788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https://aterpa-my.sharepoint.com/:f:/g/personal/luis_nunes_aterpa_com_br/IgCVlEOybDu1RrUmmUcPpVgkATRdwz5TarAfYpSYiAP79mY?e=3yxZxw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70" t="s">
        <v>4787</v>
      </c>
    </row>
    <row r="671" spans="1:15" hidden="1" x14ac:dyDescent="0.3">
      <c r="A671" t="s">
        <v>645</v>
      </c>
      <c r="B671">
        <v>456603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2789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https://aterpa-my.sharepoint.com/:f:/g/personal/luis_nunes_aterpa_com_br/IgCVlEOybDu1RrUmmUcPpVgkATRdwz5TarAfYpSYiAP79mY?e=3yxZxw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71" t="s">
        <v>4787</v>
      </c>
    </row>
    <row r="672" spans="1:15" hidden="1" x14ac:dyDescent="0.3">
      <c r="A672" t="s">
        <v>695</v>
      </c>
      <c r="B672">
        <v>2386928</v>
      </c>
      <c r="C672" t="s">
        <v>5407</v>
      </c>
      <c r="D672" s="12">
        <v>45838</v>
      </c>
      <c r="E672" t="s">
        <v>3185</v>
      </c>
      <c r="F672" t="s">
        <v>2792</v>
      </c>
      <c r="G672" t="s">
        <v>2788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https://aterpa-my.sharepoint.com/:f:/g/personal/luis_nunes_aterpa_com_br/IgCVlEOybDu1RrUmmUcPpVgkATRdwz5TarAfYpSYiAP79mY?e=3yxZxw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2" t="s">
        <v>4787</v>
      </c>
    </row>
    <row r="673" spans="1:15" hidden="1" x14ac:dyDescent="0.3">
      <c r="A673" t="s">
        <v>696</v>
      </c>
      <c r="B673">
        <v>626148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2789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https://aterpa-my.sharepoint.com/:f:/g/personal/luis_nunes_aterpa_com_br/IgCVlEOybDu1RrUmmUcPpVgkATRdwz5TarAfYpSYiAP79mY?e=3yxZxw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3" t="s">
        <v>4787</v>
      </c>
    </row>
    <row r="674" spans="1:15" hidden="1" x14ac:dyDescent="0.3">
      <c r="A674" t="s">
        <v>697</v>
      </c>
      <c r="B674">
        <v>975121</v>
      </c>
      <c r="C674" t="s">
        <v>5407</v>
      </c>
      <c r="D674" s="12">
        <v>45838</v>
      </c>
      <c r="E674" t="s">
        <v>3186</v>
      </c>
      <c r="F674" t="s">
        <v>2787</v>
      </c>
      <c r="G674" t="s">
        <v>2788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https://aterpa-my.sharepoint.com/:f:/g/personal/luis_nunes_aterpa_com_br/IgCVlEOybDu1RrUmmUcPpVgkATRdwz5TarAfYpSYiAP79mY?e=3yxZxw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4" t="s">
        <v>4787</v>
      </c>
    </row>
    <row r="675" spans="1:15" hidden="1" x14ac:dyDescent="0.3">
      <c r="A675" t="s">
        <v>698</v>
      </c>
      <c r="B675">
        <v>455392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2789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https://aterpa-my.sharepoint.com/:f:/g/personal/luis_nunes_aterpa_com_br/IgCVlEOybDu1RrUmmUcPpVgkATRdwz5TarAfYpSYiAP79mY?e=3yxZxw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5" t="s">
        <v>4787</v>
      </c>
    </row>
    <row r="676" spans="1:15" hidden="1" x14ac:dyDescent="0.3">
      <c r="A676" t="s">
        <v>612</v>
      </c>
      <c r="B676">
        <v>1733573</v>
      </c>
      <c r="C676" t="s">
        <v>5407</v>
      </c>
      <c r="D676" s="12">
        <v>45838</v>
      </c>
      <c r="E676" t="s">
        <v>3135</v>
      </c>
      <c r="F676" t="s">
        <v>2819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https://aterpa-my.sharepoint.com/:f:/g/personal/luis_nunes_aterpa_com_br/IgCVlEOybDu1RrUmmUcPpVgkATRdwz5TarAfYpSYiAP79mY?e=3yxZxw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76" t="s">
        <v>4787</v>
      </c>
    </row>
    <row r="677" spans="1:15" hidden="1" x14ac:dyDescent="0.3">
      <c r="A677" t="s">
        <v>613</v>
      </c>
      <c r="B677">
        <v>205986</v>
      </c>
      <c r="C677" t="s">
        <v>5407</v>
      </c>
      <c r="D677" s="12">
        <v>45838</v>
      </c>
      <c r="E677" t="s">
        <v>3135</v>
      </c>
      <c r="F677" t="s">
        <v>2819</v>
      </c>
      <c r="G677" t="s">
        <v>2807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https://aterpa-my.sharepoint.com/:f:/g/personal/luis_nunes_aterpa_com_br/IgCVlEOybDu1RrUmmUcPpVgkATRdwz5TarAfYpSYiAP79mY?e=3yxZxw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77" t="s">
        <v>4787</v>
      </c>
    </row>
    <row r="678" spans="1:15" hidden="1" x14ac:dyDescent="0.3">
      <c r="A678" t="s">
        <v>665</v>
      </c>
      <c r="B678">
        <v>1736067</v>
      </c>
      <c r="C678" t="s">
        <v>5407</v>
      </c>
      <c r="D678" s="12">
        <v>45838</v>
      </c>
      <c r="E678" t="s">
        <v>3167</v>
      </c>
      <c r="F678" t="s">
        <v>2819</v>
      </c>
      <c r="G678" t="s">
        <v>2789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https://aterpa-my.sharepoint.com/:f:/g/personal/luis_nunes_aterpa_com_br/IgCVlEOybDu1RrUmmUcPpVgkATRdwz5TarAfYpSYiAP79mY?e=3yxZxw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8" t="s">
        <v>4787</v>
      </c>
    </row>
    <row r="679" spans="1:15" hidden="1" x14ac:dyDescent="0.3">
      <c r="A679" t="s">
        <v>666</v>
      </c>
      <c r="B679">
        <v>229987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2807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https://aterpa-my.sharepoint.com/:f:/g/personal/luis_nunes_aterpa_com_br/IgCVlEOybDu1RrUmmUcPpVgkATRdwz5TarAfYpSYiAP79mY?e=3yxZxw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79" t="s">
        <v>4787</v>
      </c>
    </row>
    <row r="680" spans="1:15" hidden="1" x14ac:dyDescent="0.3">
      <c r="A680" t="s">
        <v>618</v>
      </c>
      <c r="B680">
        <v>634368</v>
      </c>
      <c r="C680" t="s">
        <v>5407</v>
      </c>
      <c r="D680" s="12">
        <v>45838</v>
      </c>
      <c r="E680" t="s">
        <v>3138</v>
      </c>
      <c r="F680" t="s">
        <v>2792</v>
      </c>
      <c r="G680" t="s">
        <v>2789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https://aterpa-my.sharepoint.com/:f:/g/personal/luis_nunes_aterpa_com_br/IgCVlEOybDu1RrUmmUcPpVgkATRdwz5TarAfYpSYiAP79mY?e=3yxZxw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80" t="s">
        <v>4787</v>
      </c>
    </row>
    <row r="681" spans="1:15" hidden="1" x14ac:dyDescent="0.3">
      <c r="A681" t="s">
        <v>671</v>
      </c>
      <c r="B681">
        <v>611074</v>
      </c>
      <c r="C681" t="s">
        <v>5407</v>
      </c>
      <c r="D681" s="12">
        <v>45838</v>
      </c>
      <c r="E681" t="s">
        <v>3170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https://aterpa-my.sharepoint.com/:f:/g/personal/luis_nunes_aterpa_com_br/IgCVlEOybDu1RrUmmUcPpVgkATRdwz5TarAfYpSYiAP79mY?e=3yxZxw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81" t="s">
        <v>4787</v>
      </c>
    </row>
    <row r="682" spans="1:15" hidden="1" x14ac:dyDescent="0.3">
      <c r="A682" t="s">
        <v>619</v>
      </c>
      <c r="B682">
        <v>1763803</v>
      </c>
      <c r="C682" t="s">
        <v>5407</v>
      </c>
      <c r="D682" s="12">
        <v>45838</v>
      </c>
      <c r="E682" t="s">
        <v>3139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https://aterpa-my.sharepoint.com/:f:/g/personal/luis_nunes_aterpa_com_br/IgCVlEOybDu1RrUmmUcPpVgkATRdwz5TarAfYpSYiAP79mY?e=3yxZxw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82" t="s">
        <v>4787</v>
      </c>
    </row>
    <row r="683" spans="1:15" hidden="1" x14ac:dyDescent="0.3">
      <c r="A683" t="s">
        <v>672</v>
      </c>
      <c r="B683">
        <v>1767964</v>
      </c>
      <c r="C683" t="s">
        <v>5407</v>
      </c>
      <c r="D683" s="12">
        <v>45838</v>
      </c>
      <c r="E683" t="s">
        <v>3171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https://aterpa-my.sharepoint.com/:f:/g/personal/luis_nunes_aterpa_com_br/IgCVlEOybDu1RrUmmUcPpVgkATRdwz5TarAfYpSYiAP79mY?e=3yxZxw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83" t="s">
        <v>4787</v>
      </c>
    </row>
    <row r="684" spans="1:15" hidden="1" x14ac:dyDescent="0.3">
      <c r="A684" t="s">
        <v>632</v>
      </c>
      <c r="B684">
        <v>1732616</v>
      </c>
      <c r="C684" t="s">
        <v>5407</v>
      </c>
      <c r="D684" s="12">
        <v>45838</v>
      </c>
      <c r="E684" t="s">
        <v>3146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https://aterpa-my.sharepoint.com/:f:/g/personal/luis_nunes_aterpa_com_br/IgCVlEOybDu1RrUmmUcPpVgkATRdwz5TarAfYpSYiAP79mY?e=3yxZxw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84" t="s">
        <v>4787</v>
      </c>
    </row>
    <row r="685" spans="1:15" hidden="1" x14ac:dyDescent="0.3">
      <c r="A685" t="s">
        <v>685</v>
      </c>
      <c r="B685">
        <v>1182314</v>
      </c>
      <c r="C685" t="s">
        <v>5407</v>
      </c>
      <c r="D685" s="12">
        <v>45838</v>
      </c>
      <c r="E685" t="s">
        <v>3178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https://aterpa-my.sharepoint.com/:f:/g/personal/luis_nunes_aterpa_com_br/IgCVlEOybDu1RrUmmUcPpVgkATRdwz5TarAfYpSYiAP79mY?e=3yxZxw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85" t="s">
        <v>4787</v>
      </c>
    </row>
    <row r="686" spans="1:15" hidden="1" x14ac:dyDescent="0.3">
      <c r="A686" t="s">
        <v>649</v>
      </c>
      <c r="B686">
        <v>220261</v>
      </c>
      <c r="C686" t="s">
        <v>5407</v>
      </c>
      <c r="D686" s="12">
        <v>45838</v>
      </c>
      <c r="E686" t="s">
        <v>3157</v>
      </c>
      <c r="F686" t="s">
        <v>2787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https://aterpa-my.sharepoint.com/:f:/g/personal/luis_nunes_aterpa_com_br/IgCVlEOybDu1RrUmmUcPpVgkATRdwz5TarAfYpSYiAP79mY?e=3yxZxw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86" t="s">
        <v>4787</v>
      </c>
    </row>
    <row r="687" spans="1:15" hidden="1" x14ac:dyDescent="0.3">
      <c r="A687" t="s">
        <v>702</v>
      </c>
      <c r="B687">
        <v>220274</v>
      </c>
      <c r="C687" t="s">
        <v>5407</v>
      </c>
      <c r="D687" s="12">
        <v>45838</v>
      </c>
      <c r="E687" t="s">
        <v>3189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https://aterpa-my.sharepoint.com/:f:/g/personal/luis_nunes_aterpa_com_br/IgCVlEOybDu1RrUmmUcPpVgkATRdwz5TarAfYpSYiAP79mY?e=3yxZxw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87" t="s">
        <v>4787</v>
      </c>
    </row>
    <row r="688" spans="1:15" hidden="1" x14ac:dyDescent="0.3">
      <c r="A688" t="s">
        <v>646</v>
      </c>
      <c r="B688">
        <v>134245</v>
      </c>
      <c r="C688" t="s">
        <v>5407</v>
      </c>
      <c r="D688" s="12">
        <v>45838</v>
      </c>
      <c r="E688" t="s">
        <v>3155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https://aterpa-my.sharepoint.com/:f:/g/personal/luis_nunes_aterpa_com_br/IgCVlEOybDu1RrUmmUcPpVgkATRdwz5TarAfYpSYiAP79mY?e=3yxZxw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88" t="s">
        <v>4787</v>
      </c>
    </row>
    <row r="689" spans="1:15" hidden="1" x14ac:dyDescent="0.3">
      <c r="A689" t="s">
        <v>699</v>
      </c>
      <c r="B689">
        <v>134268</v>
      </c>
      <c r="C689" t="s">
        <v>5407</v>
      </c>
      <c r="D689" s="12">
        <v>45838</v>
      </c>
      <c r="E689" t="s">
        <v>3187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https://aterpa-my.sharepoint.com/:f:/g/personal/luis_nunes_aterpa_com_br/IgCVlEOybDu1RrUmmUcPpVgkATRdwz5TarAfYpSYiAP79mY?e=3yxZxw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89" t="s">
        <v>4787</v>
      </c>
    </row>
    <row r="690" spans="1:15" hidden="1" x14ac:dyDescent="0.3">
      <c r="A690" t="s">
        <v>633</v>
      </c>
      <c r="B690">
        <v>949664</v>
      </c>
      <c r="C690" t="s">
        <v>5407</v>
      </c>
      <c r="D690" s="12">
        <v>45838</v>
      </c>
      <c r="E690" t="s">
        <v>3147</v>
      </c>
      <c r="F690" t="s">
        <v>2792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https://aterpa-my.sharepoint.com/:f:/g/personal/luis_nunes_aterpa_com_br/IgCVlEOybDu1RrUmmUcPpVgkATRdwz5TarAfYpSYiAP79mY?e=3yxZxw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90" t="s">
        <v>4787</v>
      </c>
    </row>
    <row r="691" spans="1:15" hidden="1" x14ac:dyDescent="0.3">
      <c r="A691" t="s">
        <v>634</v>
      </c>
      <c r="B691">
        <v>1035378</v>
      </c>
      <c r="C691" t="s">
        <v>5407</v>
      </c>
      <c r="D691" s="12">
        <v>45838</v>
      </c>
      <c r="E691" t="s">
        <v>3147</v>
      </c>
      <c r="F691" t="s">
        <v>2792</v>
      </c>
      <c r="G691" t="s">
        <v>2807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https://aterpa-my.sharepoint.com/:f:/g/personal/luis_nunes_aterpa_com_br/IgCVlEOybDu1RrUmmUcPpVgkATRdwz5TarAfYpSYiAP79mY?e=3yxZxw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91" t="s">
        <v>4787</v>
      </c>
    </row>
    <row r="692" spans="1:15" hidden="1" x14ac:dyDescent="0.3">
      <c r="A692" t="s">
        <v>686</v>
      </c>
      <c r="B692">
        <v>916888</v>
      </c>
      <c r="C692" t="s">
        <v>5407</v>
      </c>
      <c r="D692" s="12">
        <v>45838</v>
      </c>
      <c r="E692" t="s">
        <v>3179</v>
      </c>
      <c r="F692" t="s">
        <v>2792</v>
      </c>
      <c r="G692" t="s">
        <v>2789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https://aterpa-my.sharepoint.com/:f:/g/personal/luis_nunes_aterpa_com_br/IgCVlEOybDu1RrUmmUcPpVgkATRdwz5TarAfYpSYiAP79mY?e=3yxZxw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92" t="s">
        <v>4787</v>
      </c>
    </row>
    <row r="693" spans="1:15" hidden="1" x14ac:dyDescent="0.3">
      <c r="A693" t="s">
        <v>687</v>
      </c>
      <c r="B693">
        <v>568528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2807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https://aterpa-my.sharepoint.com/:f:/g/personal/luis_nunes_aterpa_com_br/IgCVlEOybDu1RrUmmUcPpVgkATRdwz5TarAfYpSYiAP79mY?e=3yxZxw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93" t="s">
        <v>4787</v>
      </c>
    </row>
    <row r="694" spans="1:15" hidden="1" x14ac:dyDescent="0.3">
      <c r="A694" t="s">
        <v>600</v>
      </c>
      <c r="B694">
        <v>12513775</v>
      </c>
      <c r="C694" t="s">
        <v>5407</v>
      </c>
      <c r="D694" s="12">
        <v>45838</v>
      </c>
      <c r="E694" t="s">
        <v>3128</v>
      </c>
      <c r="F694" t="s">
        <v>2787</v>
      </c>
      <c r="G694" t="s">
        <v>2789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https://aterpa-my.sharepoint.com/:f:/g/personal/luis_nunes_aterpa_com_br/IgCVlEOybDu1RrUmmUcPpVgkATRdwz5TarAfYpSYiAP79mY?e=3yxZxw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94" t="s">
        <v>4787</v>
      </c>
    </row>
    <row r="695" spans="1:15" hidden="1" x14ac:dyDescent="0.3">
      <c r="A695" t="s">
        <v>653</v>
      </c>
      <c r="B695">
        <v>12513789</v>
      </c>
      <c r="C695" t="s">
        <v>5407</v>
      </c>
      <c r="D695" s="12">
        <v>45838</v>
      </c>
      <c r="E695" t="s">
        <v>3160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https://aterpa-my.sharepoint.com/:f:/g/personal/luis_nunes_aterpa_com_br/IgCVlEOybDu1RrUmmUcPpVgkATRdwz5TarAfYpSYiAP79mY?e=3yxZxw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95" t="s">
        <v>4787</v>
      </c>
    </row>
    <row r="696" spans="1:15" hidden="1" x14ac:dyDescent="0.3">
      <c r="A696" t="s">
        <v>637</v>
      </c>
      <c r="B696">
        <v>30505137</v>
      </c>
      <c r="C696" t="s">
        <v>5407</v>
      </c>
      <c r="D696" s="12">
        <v>45838</v>
      </c>
      <c r="E696" t="s">
        <v>3149</v>
      </c>
      <c r="F696" t="s">
        <v>2792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https://aterpa-my.sharepoint.com/:f:/g/personal/luis_nunes_aterpa_com_br/IgCVlEOybDu1RrUmmUcPpVgkATRdwz5TarAfYpSYiAP79mY?e=3yxZxw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96" t="s">
        <v>4787</v>
      </c>
    </row>
    <row r="697" spans="1:15" hidden="1" x14ac:dyDescent="0.3">
      <c r="A697" t="s">
        <v>638</v>
      </c>
      <c r="B697">
        <v>772208</v>
      </c>
      <c r="C697" t="s">
        <v>5407</v>
      </c>
      <c r="D697" s="12">
        <v>45838</v>
      </c>
      <c r="E697" t="s">
        <v>3150</v>
      </c>
      <c r="F697" t="s">
        <v>2787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https://aterpa-my.sharepoint.com/:f:/g/personal/luis_nunes_aterpa_com_br/IgCVlEOybDu1RrUmmUcPpVgkATRdwz5TarAfYpSYiAP79mY?e=3yxZxw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697" t="s">
        <v>4787</v>
      </c>
    </row>
    <row r="698" spans="1:15" hidden="1" x14ac:dyDescent="0.3">
      <c r="A698" t="s">
        <v>690</v>
      </c>
      <c r="B698">
        <v>30462834</v>
      </c>
      <c r="C698" t="s">
        <v>5407</v>
      </c>
      <c r="D698" s="12">
        <v>45838</v>
      </c>
      <c r="E698" t="s">
        <v>3181</v>
      </c>
      <c r="F698" t="s">
        <v>2792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https://aterpa-my.sharepoint.com/:f:/g/personal/luis_nunes_aterpa_com_br/IgCVlEOybDu1RrUmmUcPpVgkATRdwz5TarAfYpSYiAP79mY?e=3yxZxw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98" t="s">
        <v>4787</v>
      </c>
    </row>
    <row r="699" spans="1:15" hidden="1" x14ac:dyDescent="0.3">
      <c r="A699" t="s">
        <v>691</v>
      </c>
      <c r="B699">
        <v>297702</v>
      </c>
      <c r="C699" t="s">
        <v>5407</v>
      </c>
      <c r="D699" s="12">
        <v>45838</v>
      </c>
      <c r="E699" t="s">
        <v>3182</v>
      </c>
      <c r="F699" t="s">
        <v>2787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https://aterpa-my.sharepoint.com/:f:/g/personal/luis_nunes_aterpa_com_br/IgCVlEOybDu1RrUmmUcPpVgkATRdwz5TarAfYpSYiAP79mY?e=3yxZxw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699" t="s">
        <v>4787</v>
      </c>
    </row>
    <row r="700" spans="1:15" hidden="1" x14ac:dyDescent="0.3">
      <c r="A700" t="s">
        <v>650</v>
      </c>
      <c r="B700">
        <v>1625438</v>
      </c>
      <c r="C700" t="s">
        <v>5407</v>
      </c>
      <c r="D700" s="12">
        <v>45838</v>
      </c>
      <c r="E700" t="s">
        <v>3158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https://aterpa-my.sharepoint.com/:f:/g/personal/luis_nunes_aterpa_com_br/IgCVlEOybDu1RrUmmUcPpVgkATRdwz5TarAfYpSYiAP79mY?e=3yxZxw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700" t="s">
        <v>4787</v>
      </c>
    </row>
    <row r="701" spans="1:15" hidden="1" x14ac:dyDescent="0.3">
      <c r="A701" t="s">
        <v>703</v>
      </c>
      <c r="B701">
        <v>1598717</v>
      </c>
      <c r="C701" t="s">
        <v>5407</v>
      </c>
      <c r="D701" s="12">
        <v>45838</v>
      </c>
      <c r="E701" t="s">
        <v>3190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https://aterpa-my.sharepoint.com/:f:/g/personal/luis_nunes_aterpa_com_br/IgCVlEOybDu1RrUmmUcPpVgkATRdwz5TarAfYpSYiAP79mY?e=3yxZxw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701" t="s">
        <v>4787</v>
      </c>
    </row>
    <row r="702" spans="1:15" hidden="1" x14ac:dyDescent="0.3">
      <c r="A702" t="s">
        <v>605</v>
      </c>
      <c r="B702">
        <v>1457290</v>
      </c>
      <c r="C702" t="s">
        <v>5407</v>
      </c>
      <c r="D702" s="12">
        <v>45838</v>
      </c>
      <c r="E702" t="s">
        <v>3131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https://aterpa-my.sharepoint.com/:f:/g/personal/luis_nunes_aterpa_com_br/IgCVlEOybDu1RrUmmUcPpVgkATRdwz5TarAfYpSYiAP79mY?e=3yxZxw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702" t="s">
        <v>4787</v>
      </c>
    </row>
    <row r="703" spans="1:15" hidden="1" x14ac:dyDescent="0.3">
      <c r="A703" t="s">
        <v>658</v>
      </c>
      <c r="B703">
        <v>1455033</v>
      </c>
      <c r="C703" t="s">
        <v>5407</v>
      </c>
      <c r="D703" s="12">
        <v>45838</v>
      </c>
      <c r="E703" t="s">
        <v>3163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https://aterpa-my.sharepoint.com/:f:/g/personal/luis_nunes_aterpa_com_br/IgCVlEOybDu1RrUmmUcPpVgkATRdwz5TarAfYpSYiAP79mY?e=3yxZxw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703" t="s">
        <v>4787</v>
      </c>
    </row>
    <row r="704" spans="1:15" hidden="1" x14ac:dyDescent="0.3">
      <c r="A704" t="s">
        <v>641</v>
      </c>
      <c r="B704">
        <v>2695943</v>
      </c>
      <c r="C704" t="s">
        <v>5407</v>
      </c>
      <c r="D704" s="12">
        <v>45838</v>
      </c>
      <c r="E704" t="s">
        <v>3152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https://aterpa-my.sharepoint.com/:f:/g/personal/luis_nunes_aterpa_com_br/IgCVlEOybDu1RrUmmUcPpVgkATRdwz5TarAfYpSYiAP79mY?e=3yxZxw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704" t="s">
        <v>4787</v>
      </c>
    </row>
    <row r="705" spans="1:15" hidden="1" x14ac:dyDescent="0.3">
      <c r="A705" t="s">
        <v>694</v>
      </c>
      <c r="B705">
        <v>2265680</v>
      </c>
      <c r="C705" t="s">
        <v>5407</v>
      </c>
      <c r="D705" s="12">
        <v>45838</v>
      </c>
      <c r="E705" t="s">
        <v>3184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https://aterpa-my.sharepoint.com/:f:/g/personal/luis_nunes_aterpa_com_br/IgCVlEOybDu1RrUmmUcPpVgkATRdwz5TarAfYpSYiAP79mY?e=3yxZxw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705" t="s">
        <v>4787</v>
      </c>
    </row>
    <row r="706" spans="1:15" hidden="1" x14ac:dyDescent="0.3">
      <c r="A706" t="s">
        <v>704</v>
      </c>
      <c r="B706">
        <v>1610184</v>
      </c>
      <c r="C706" t="s">
        <v>5407</v>
      </c>
      <c r="D706" s="12">
        <v>45838</v>
      </c>
      <c r="E706" t="s">
        <v>3191</v>
      </c>
      <c r="F706" t="s">
        <v>2787</v>
      </c>
      <c r="G706" t="s">
        <v>2788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https://aterpa-my.sharepoint.com/:f:/g/personal/luis_nunes_aterpa_com_br/IgCVlEOybDu1RrUmmUcPpVgkATRdwz5TarAfYpSYiAP79mY?e=3yxZxw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06" t="s">
        <v>4787</v>
      </c>
    </row>
    <row r="707" spans="1:15" hidden="1" x14ac:dyDescent="0.3">
      <c r="A707" t="s">
        <v>705</v>
      </c>
      <c r="B707">
        <v>700778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2789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https://aterpa-my.sharepoint.com/:f:/g/personal/luis_nunes_aterpa_com_br/IgCVlEOybDu1RrUmmUcPpVgkATRdwz5TarAfYpSYiAP79mY?e=3yxZxw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07" t="s">
        <v>4787</v>
      </c>
    </row>
    <row r="708" spans="1:15" hidden="1" x14ac:dyDescent="0.3">
      <c r="A708" t="s">
        <v>743</v>
      </c>
      <c r="B708">
        <v>1960588</v>
      </c>
      <c r="C708" t="s">
        <v>5407</v>
      </c>
      <c r="D708" s="12">
        <v>45838</v>
      </c>
      <c r="E708" t="s">
        <v>3213</v>
      </c>
      <c r="F708" t="s">
        <v>2792</v>
      </c>
      <c r="G708" t="s">
        <v>2788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https://aterpa-my.sharepoint.com/:f:/g/personal/luis_nunes_aterpa_com_br/IgCVlEOybDu1RrUmmUcPpVgkATRdwz5TarAfYpSYiAP79mY?e=3yxZxw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08" t="s">
        <v>4787</v>
      </c>
    </row>
    <row r="709" spans="1:15" hidden="1" x14ac:dyDescent="0.3">
      <c r="A709" t="s">
        <v>744</v>
      </c>
      <c r="B709">
        <v>407028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2789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https://aterpa-my.sharepoint.com/:f:/g/personal/luis_nunes_aterpa_com_br/IgCVlEOybDu1RrUmmUcPpVgkATRdwz5TarAfYpSYiAP79mY?e=3yxZxw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09" t="s">
        <v>4787</v>
      </c>
    </row>
    <row r="710" spans="1:15" hidden="1" x14ac:dyDescent="0.3">
      <c r="A710" t="s">
        <v>707</v>
      </c>
      <c r="B710">
        <v>1625918</v>
      </c>
      <c r="C710" t="s">
        <v>5407</v>
      </c>
      <c r="D710" s="12">
        <v>45838</v>
      </c>
      <c r="E710" t="s">
        <v>3193</v>
      </c>
      <c r="F710" t="s">
        <v>2819</v>
      </c>
      <c r="G710" t="s">
        <v>2788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https://aterpa-my.sharepoint.com/:f:/g/personal/luis_nunes_aterpa_com_br/IgCVlEOybDu1RrUmmUcPpVgkATRdwz5TarAfYpSYiAP79mY?e=3yxZxw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0" t="s">
        <v>4787</v>
      </c>
    </row>
    <row r="711" spans="1:15" hidden="1" x14ac:dyDescent="0.3">
      <c r="A711" t="s">
        <v>708</v>
      </c>
      <c r="B711">
        <v>569588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2789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https://aterpa-my.sharepoint.com/:f:/g/personal/luis_nunes_aterpa_com_br/IgCVlEOybDu1RrUmmUcPpVgkATRdwz5TarAfYpSYiAP79mY?e=3yxZxw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1" t="s">
        <v>4787</v>
      </c>
    </row>
    <row r="712" spans="1:15" hidden="1" x14ac:dyDescent="0.3">
      <c r="A712" t="s">
        <v>710</v>
      </c>
      <c r="B712">
        <v>348712</v>
      </c>
      <c r="C712" t="s">
        <v>5407</v>
      </c>
      <c r="D712" s="12">
        <v>45838</v>
      </c>
      <c r="E712" t="s">
        <v>3195</v>
      </c>
      <c r="F712" t="s">
        <v>2800</v>
      </c>
      <c r="G712" t="s">
        <v>2788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https://aterpa-my.sharepoint.com/:f:/g/personal/luis_nunes_aterpa_com_br/IgCVlEOybDu1RrUmmUcPpVgkATRdwz5TarAfYpSYiAP79mY?e=3yxZxw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2" t="s">
        <v>4787</v>
      </c>
    </row>
    <row r="713" spans="1:15" hidden="1" x14ac:dyDescent="0.3">
      <c r="A713" t="s">
        <v>711</v>
      </c>
      <c r="B713">
        <v>350747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2789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https://aterpa-my.sharepoint.com/:f:/g/personal/luis_nunes_aterpa_com_br/IgCVlEOybDu1RrUmmUcPpVgkATRdwz5TarAfYpSYiAP79mY?e=3yxZxw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3" t="s">
        <v>4787</v>
      </c>
    </row>
    <row r="714" spans="1:15" hidden="1" x14ac:dyDescent="0.3">
      <c r="A714" t="s">
        <v>712</v>
      </c>
      <c r="B714">
        <v>384993</v>
      </c>
      <c r="C714" t="s">
        <v>5407</v>
      </c>
      <c r="D714" s="12">
        <v>45838</v>
      </c>
      <c r="E714" t="s">
        <v>3196</v>
      </c>
      <c r="F714" t="s">
        <v>2792</v>
      </c>
      <c r="G714" t="s">
        <v>2788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https://aterpa-my.sharepoint.com/:f:/g/personal/luis_nunes_aterpa_com_br/IgCVlEOybDu1RrUmmUcPpVgkATRdwz5TarAfYpSYiAP79mY?e=3yxZxw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4" t="s">
        <v>4787</v>
      </c>
    </row>
    <row r="715" spans="1:15" hidden="1" x14ac:dyDescent="0.3">
      <c r="A715" t="s">
        <v>713</v>
      </c>
      <c r="B715">
        <v>359110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2789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https://aterpa-my.sharepoint.com/:f:/g/personal/luis_nunes_aterpa_com_br/IgCVlEOybDu1RrUmmUcPpVgkATRdwz5TarAfYpSYiAP79mY?e=3yxZxw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5" t="s">
        <v>4787</v>
      </c>
    </row>
    <row r="716" spans="1:15" hidden="1" x14ac:dyDescent="0.3">
      <c r="A716" t="s">
        <v>714</v>
      </c>
      <c r="B716">
        <v>2061210</v>
      </c>
      <c r="C716" t="s">
        <v>5407</v>
      </c>
      <c r="D716" s="12">
        <v>45838</v>
      </c>
      <c r="E716" t="s">
        <v>3197</v>
      </c>
      <c r="F716" t="s">
        <v>2819</v>
      </c>
      <c r="G716" t="s">
        <v>2788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https://aterpa-my.sharepoint.com/:f:/g/personal/luis_nunes_aterpa_com_br/IgCVlEOybDu1RrUmmUcPpVgkATRdwz5TarAfYpSYiAP79mY?e=3yxZxw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6" t="s">
        <v>4787</v>
      </c>
    </row>
    <row r="717" spans="1:15" hidden="1" x14ac:dyDescent="0.3">
      <c r="A717" t="s">
        <v>715</v>
      </c>
      <c r="B717">
        <v>756595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2789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https://aterpa-my.sharepoint.com/:f:/g/personal/luis_nunes_aterpa_com_br/IgCVlEOybDu1RrUmmUcPpVgkATRdwz5TarAfYpSYiAP79mY?e=3yxZxw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7" t="s">
        <v>4787</v>
      </c>
    </row>
    <row r="718" spans="1:15" hidden="1" x14ac:dyDescent="0.3">
      <c r="A718" t="s">
        <v>718</v>
      </c>
      <c r="B718">
        <v>1705208</v>
      </c>
      <c r="C718" t="s">
        <v>5407</v>
      </c>
      <c r="D718" s="12">
        <v>45838</v>
      </c>
      <c r="E718" t="s">
        <v>3199</v>
      </c>
      <c r="F718" t="s">
        <v>2787</v>
      </c>
      <c r="G718" t="s">
        <v>2788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https://aterpa-my.sharepoint.com/:f:/g/personal/luis_nunes_aterpa_com_br/IgCVlEOybDu1RrUmmUcPpVgkATRdwz5TarAfYpSYiAP79mY?e=3yxZxw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8" t="s">
        <v>4787</v>
      </c>
    </row>
    <row r="719" spans="1:15" hidden="1" x14ac:dyDescent="0.3">
      <c r="A719" t="s">
        <v>719</v>
      </c>
      <c r="B719">
        <v>819224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2789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https://aterpa-my.sharepoint.com/:f:/g/personal/luis_nunes_aterpa_com_br/IgCVlEOybDu1RrUmmUcPpVgkATRdwz5TarAfYpSYiAP79mY?e=3yxZxw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19" t="s">
        <v>4787</v>
      </c>
    </row>
    <row r="720" spans="1:15" hidden="1" x14ac:dyDescent="0.3">
      <c r="A720" t="s">
        <v>720</v>
      </c>
      <c r="B720">
        <v>3949637</v>
      </c>
      <c r="C720" t="s">
        <v>5407</v>
      </c>
      <c r="D720" s="12">
        <v>45838</v>
      </c>
      <c r="E720" t="s">
        <v>3200</v>
      </c>
      <c r="F720" t="s">
        <v>2792</v>
      </c>
      <c r="G720" t="s">
        <v>2788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https://aterpa-my.sharepoint.com/:f:/g/personal/luis_nunes_aterpa_com_br/IgCVlEOybDu1RrUmmUcPpVgkATRdwz5TarAfYpSYiAP79mY?e=3yxZxw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0" t="s">
        <v>4787</v>
      </c>
    </row>
    <row r="721" spans="1:15" hidden="1" x14ac:dyDescent="0.3">
      <c r="A721" t="s">
        <v>721</v>
      </c>
      <c r="B721">
        <v>259353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2789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https://aterpa-my.sharepoint.com/:f:/g/personal/luis_nunes_aterpa_com_br/IgCVlEOybDu1RrUmmUcPpVgkATRdwz5TarAfYpSYiAP79mY?e=3yxZxw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1" t="s">
        <v>4787</v>
      </c>
    </row>
    <row r="722" spans="1:15" hidden="1" x14ac:dyDescent="0.3">
      <c r="A722" t="s">
        <v>722</v>
      </c>
      <c r="B722">
        <v>885943</v>
      </c>
      <c r="C722" t="s">
        <v>5407</v>
      </c>
      <c r="D722" s="12">
        <v>45838</v>
      </c>
      <c r="E722" t="s">
        <v>3201</v>
      </c>
      <c r="F722" t="s">
        <v>2787</v>
      </c>
      <c r="G722" t="s">
        <v>2788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https://aterpa-my.sharepoint.com/:f:/g/personal/luis_nunes_aterpa_com_br/IgCVlEOybDu1RrUmmUcPpVgkATRdwz5TarAfYpSYiAP79mY?e=3yxZxw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2" t="s">
        <v>4787</v>
      </c>
    </row>
    <row r="723" spans="1:15" hidden="1" x14ac:dyDescent="0.3">
      <c r="A723" t="s">
        <v>723</v>
      </c>
      <c r="B723">
        <v>478741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2789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https://aterpa-my.sharepoint.com/:f:/g/personal/luis_nunes_aterpa_com_br/IgCVlEOybDu1RrUmmUcPpVgkATRdwz5TarAfYpSYiAP79mY?e=3yxZxw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3" t="s">
        <v>4787</v>
      </c>
    </row>
    <row r="724" spans="1:15" hidden="1" x14ac:dyDescent="0.3">
      <c r="A724" t="s">
        <v>734</v>
      </c>
      <c r="B724">
        <v>2490901</v>
      </c>
      <c r="C724" t="s">
        <v>5407</v>
      </c>
      <c r="D724" s="12">
        <v>45838</v>
      </c>
      <c r="E724" t="s">
        <v>3208</v>
      </c>
      <c r="F724" t="s">
        <v>2792</v>
      </c>
      <c r="G724" t="s">
        <v>2788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https://aterpa-my.sharepoint.com/:f:/g/personal/luis_nunes_aterpa_com_br/IgCVlEOybDu1RrUmmUcPpVgkATRdwz5TarAfYpSYiAP79mY?e=3yxZxw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4" t="s">
        <v>4787</v>
      </c>
    </row>
    <row r="725" spans="1:15" hidden="1" x14ac:dyDescent="0.3">
      <c r="A725" t="s">
        <v>735</v>
      </c>
      <c r="B725">
        <v>727033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2789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https://aterpa-my.sharepoint.com/:f:/g/personal/luis_nunes_aterpa_com_br/IgCVlEOybDu1RrUmmUcPpVgkATRdwz5TarAfYpSYiAP79mY?e=3yxZxw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5" t="s">
        <v>4787</v>
      </c>
    </row>
    <row r="726" spans="1:15" hidden="1" x14ac:dyDescent="0.3">
      <c r="A726" t="s">
        <v>736</v>
      </c>
      <c r="B726">
        <v>4823305</v>
      </c>
      <c r="C726" t="s">
        <v>5407</v>
      </c>
      <c r="D726" s="12">
        <v>45838</v>
      </c>
      <c r="E726" t="s">
        <v>3209</v>
      </c>
      <c r="F726" t="s">
        <v>2819</v>
      </c>
      <c r="G726" t="s">
        <v>2788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https://aterpa-my.sharepoint.com/:f:/g/personal/luis_nunes_aterpa_com_br/IgCVlEOybDu1RrUmmUcPpVgkATRdwz5TarAfYpSYiAP79mY?e=3yxZxw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6" t="s">
        <v>4787</v>
      </c>
    </row>
    <row r="727" spans="1:15" hidden="1" x14ac:dyDescent="0.3">
      <c r="A727" t="s">
        <v>737</v>
      </c>
      <c r="B727">
        <v>865769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2789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https://aterpa-my.sharepoint.com/:f:/g/personal/luis_nunes_aterpa_com_br/IgCVlEOybDu1RrUmmUcPpVgkATRdwz5TarAfYpSYiAP79mY?e=3yxZxw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7" t="s">
        <v>4787</v>
      </c>
    </row>
    <row r="728" spans="1:15" hidden="1" x14ac:dyDescent="0.3">
      <c r="A728" t="s">
        <v>738</v>
      </c>
      <c r="B728">
        <v>5159719</v>
      </c>
      <c r="C728" t="s">
        <v>5407</v>
      </c>
      <c r="D728" s="12">
        <v>45838</v>
      </c>
      <c r="E728" t="s">
        <v>3210</v>
      </c>
      <c r="F728" t="s">
        <v>2819</v>
      </c>
      <c r="G728" t="s">
        <v>2788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https://aterpa-my.sharepoint.com/:f:/g/personal/luis_nunes_aterpa_com_br/IgCVlEOybDu1RrUmmUcPpVgkATRdwz5TarAfYpSYiAP79mY?e=3yxZxw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8" t="s">
        <v>4787</v>
      </c>
    </row>
    <row r="729" spans="1:15" hidden="1" x14ac:dyDescent="0.3">
      <c r="A729" t="s">
        <v>739</v>
      </c>
      <c r="B729">
        <v>1168944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2789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https://aterpa-my.sharepoint.com/:f:/g/personal/luis_nunes_aterpa_com_br/IgCVlEOybDu1RrUmmUcPpVgkATRdwz5TarAfYpSYiAP79mY?e=3yxZxw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29" t="s">
        <v>4787</v>
      </c>
    </row>
    <row r="730" spans="1:15" hidden="1" x14ac:dyDescent="0.3">
      <c r="A730" t="s">
        <v>726</v>
      </c>
      <c r="B730">
        <v>2022197</v>
      </c>
      <c r="C730" t="s">
        <v>5407</v>
      </c>
      <c r="D730" s="12">
        <v>45838</v>
      </c>
      <c r="E730" t="s">
        <v>3204</v>
      </c>
      <c r="F730" t="s">
        <v>2819</v>
      </c>
      <c r="G730" t="s">
        <v>2788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https://aterpa-my.sharepoint.com/:f:/g/personal/luis_nunes_aterpa_com_br/IgCVlEOybDu1RrUmmUcPpVgkATRdwz5TarAfYpSYiAP79mY?e=3yxZxw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0" t="s">
        <v>4787</v>
      </c>
    </row>
    <row r="731" spans="1:15" hidden="1" x14ac:dyDescent="0.3">
      <c r="A731" t="s">
        <v>727</v>
      </c>
      <c r="B731">
        <v>503662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2789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https://aterpa-my.sharepoint.com/:f:/g/personal/luis_nunes_aterpa_com_br/IgCVlEOybDu1RrUmmUcPpVgkATRdwz5TarAfYpSYiAP79mY?e=3yxZxw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1" t="s">
        <v>4787</v>
      </c>
    </row>
    <row r="732" spans="1:15" hidden="1" x14ac:dyDescent="0.3">
      <c r="A732" t="s">
        <v>728</v>
      </c>
      <c r="B732">
        <v>1566307</v>
      </c>
      <c r="C732" t="s">
        <v>5407</v>
      </c>
      <c r="D732" s="12">
        <v>45838</v>
      </c>
      <c r="E732" t="s">
        <v>3205</v>
      </c>
      <c r="F732" t="s">
        <v>2787</v>
      </c>
      <c r="G732" t="s">
        <v>2788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https://aterpa-my.sharepoint.com/:f:/g/personal/luis_nunes_aterpa_com_br/IgCVlEOybDu1RrUmmUcPpVgkATRdwz5TarAfYpSYiAP79mY?e=3yxZxw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2" t="s">
        <v>4787</v>
      </c>
    </row>
    <row r="733" spans="1:15" hidden="1" x14ac:dyDescent="0.3">
      <c r="A733" t="s">
        <v>729</v>
      </c>
      <c r="B733">
        <v>224088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2789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https://aterpa-my.sharepoint.com/:f:/g/personal/luis_nunes_aterpa_com_br/IgCVlEOybDu1RrUmmUcPpVgkATRdwz5TarAfYpSYiAP79mY?e=3yxZxw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3" t="s">
        <v>4787</v>
      </c>
    </row>
    <row r="734" spans="1:15" hidden="1" x14ac:dyDescent="0.3">
      <c r="A734" t="s">
        <v>730</v>
      </c>
      <c r="B734">
        <v>1541539</v>
      </c>
      <c r="C734" t="s">
        <v>5407</v>
      </c>
      <c r="D734" s="12">
        <v>45838</v>
      </c>
      <c r="E734" t="s">
        <v>3206</v>
      </c>
      <c r="F734" t="s">
        <v>2787</v>
      </c>
      <c r="G734" t="s">
        <v>2788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https://aterpa-my.sharepoint.com/:f:/g/personal/luis_nunes_aterpa_com_br/IgCVlEOybDu1RrUmmUcPpVgkATRdwz5TarAfYpSYiAP79mY?e=3yxZxw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4" t="s">
        <v>4787</v>
      </c>
    </row>
    <row r="735" spans="1:15" hidden="1" x14ac:dyDescent="0.3">
      <c r="A735" t="s">
        <v>731</v>
      </c>
      <c r="B735">
        <v>253067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2789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https://aterpa-my.sharepoint.com/:f:/g/personal/luis_nunes_aterpa_com_br/IgCVlEOybDu1RrUmmUcPpVgkATRdwz5TarAfYpSYiAP79mY?e=3yxZxw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5" t="s">
        <v>4787</v>
      </c>
    </row>
    <row r="736" spans="1:15" hidden="1" x14ac:dyDescent="0.3">
      <c r="A736" t="s">
        <v>732</v>
      </c>
      <c r="B736">
        <v>1661334</v>
      </c>
      <c r="C736" t="s">
        <v>5407</v>
      </c>
      <c r="D736" s="12">
        <v>45838</v>
      </c>
      <c r="E736" t="s">
        <v>3207</v>
      </c>
      <c r="F736" t="s">
        <v>2787</v>
      </c>
      <c r="G736" t="s">
        <v>2788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https://aterpa-my.sharepoint.com/:f:/g/personal/luis_nunes_aterpa_com_br/IgCVlEOybDu1RrUmmUcPpVgkATRdwz5TarAfYpSYiAP79mY?e=3yxZxw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6" t="s">
        <v>4787</v>
      </c>
    </row>
    <row r="737" spans="1:15" hidden="1" x14ac:dyDescent="0.3">
      <c r="A737" t="s">
        <v>733</v>
      </c>
      <c r="B737">
        <v>206614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2789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https://aterpa-my.sharepoint.com/:f:/g/personal/luis_nunes_aterpa_com_br/IgCVlEOybDu1RrUmmUcPpVgkATRdwz5TarAfYpSYiAP79mY?e=3yxZxw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7" t="s">
        <v>4787</v>
      </c>
    </row>
    <row r="738" spans="1:15" hidden="1" x14ac:dyDescent="0.3">
      <c r="A738" t="s">
        <v>747</v>
      </c>
      <c r="B738">
        <v>1739231</v>
      </c>
      <c r="C738" t="s">
        <v>5407</v>
      </c>
      <c r="D738" s="12">
        <v>45838</v>
      </c>
      <c r="E738" t="s">
        <v>3216</v>
      </c>
      <c r="F738" t="s">
        <v>2792</v>
      </c>
      <c r="G738" t="s">
        <v>2788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https://aterpa-my.sharepoint.com/:f:/g/personal/luis_nunes_aterpa_com_br/IgCVlEOybDu1RrUmmUcPpVgkATRdwz5TarAfYpSYiAP79mY?e=3yxZxw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8" t="s">
        <v>4787</v>
      </c>
    </row>
    <row r="739" spans="1:15" hidden="1" x14ac:dyDescent="0.3">
      <c r="A739" t="s">
        <v>748</v>
      </c>
      <c r="B739">
        <v>373002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2789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https://aterpa-my.sharepoint.com/:f:/g/personal/luis_nunes_aterpa_com_br/IgCVlEOybDu1RrUmmUcPpVgkATRdwz5TarAfYpSYiAP79mY?e=3yxZxw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39" t="s">
        <v>4787</v>
      </c>
    </row>
    <row r="740" spans="1:15" hidden="1" x14ac:dyDescent="0.3">
      <c r="A740" t="s">
        <v>755</v>
      </c>
      <c r="B740">
        <v>1614621</v>
      </c>
      <c r="C740" t="s">
        <v>5407</v>
      </c>
      <c r="D740" s="12">
        <v>45838</v>
      </c>
      <c r="E740" t="s">
        <v>3221</v>
      </c>
      <c r="F740" t="s">
        <v>2792</v>
      </c>
      <c r="G740" t="s">
        <v>2788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https://aterpa-my.sharepoint.com/:f:/g/personal/luis_nunes_aterpa_com_br/IgCVlEOybDu1RrUmmUcPpVgkATRdwz5TarAfYpSYiAP79mY?e=3yxZxw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0" t="s">
        <v>4787</v>
      </c>
    </row>
    <row r="741" spans="1:15" hidden="1" x14ac:dyDescent="0.3">
      <c r="A741" t="s">
        <v>756</v>
      </c>
      <c r="B741">
        <v>367185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2789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https://aterpa-my.sharepoint.com/:f:/g/personal/luis_nunes_aterpa_com_br/IgCVlEOybDu1RrUmmUcPpVgkATRdwz5TarAfYpSYiAP79mY?e=3yxZxw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1" t="s">
        <v>4787</v>
      </c>
    </row>
    <row r="742" spans="1:15" hidden="1" x14ac:dyDescent="0.3">
      <c r="A742" t="s">
        <v>750</v>
      </c>
      <c r="B742">
        <v>1640364</v>
      </c>
      <c r="C742" t="s">
        <v>5407</v>
      </c>
      <c r="D742" s="12">
        <v>45838</v>
      </c>
      <c r="E742" t="s">
        <v>3218</v>
      </c>
      <c r="F742" t="s">
        <v>2792</v>
      </c>
      <c r="G742" t="s">
        <v>2788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https://aterpa-my.sharepoint.com/:f:/g/personal/luis_nunes_aterpa_com_br/IgCVlEOybDu1RrUmmUcPpVgkATRdwz5TarAfYpSYiAP79mY?e=3yxZxw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2" t="s">
        <v>4787</v>
      </c>
    </row>
    <row r="743" spans="1:15" hidden="1" x14ac:dyDescent="0.3">
      <c r="A743" t="s">
        <v>751</v>
      </c>
      <c r="B743">
        <v>623453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2789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https://aterpa-my.sharepoint.com/:f:/g/personal/luis_nunes_aterpa_com_br/IgCVlEOybDu1RrUmmUcPpVgkATRdwz5TarAfYpSYiAP79mY?e=3yxZxw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3" t="s">
        <v>4787</v>
      </c>
    </row>
    <row r="744" spans="1:15" hidden="1" x14ac:dyDescent="0.3">
      <c r="A744" t="s">
        <v>752</v>
      </c>
      <c r="B744">
        <v>988665</v>
      </c>
      <c r="C744" t="s">
        <v>5407</v>
      </c>
      <c r="D744" s="12">
        <v>45838</v>
      </c>
      <c r="E744" t="s">
        <v>3219</v>
      </c>
      <c r="F744" t="s">
        <v>2787</v>
      </c>
      <c r="G744" t="s">
        <v>2788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https://aterpa-my.sharepoint.com/:f:/g/personal/luis_nunes_aterpa_com_br/IgCVlEOybDu1RrUmmUcPpVgkATRdwz5TarAfYpSYiAP79mY?e=3yxZxw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4" t="s">
        <v>4787</v>
      </c>
    </row>
    <row r="745" spans="1:15" hidden="1" x14ac:dyDescent="0.3">
      <c r="A745" t="s">
        <v>753</v>
      </c>
      <c r="B745">
        <v>455967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2789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https://aterpa-my.sharepoint.com/:f:/g/personal/luis_nunes_aterpa_com_br/IgCVlEOybDu1RrUmmUcPpVgkATRdwz5TarAfYpSYiAP79mY?e=3yxZxw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5" t="s">
        <v>4787</v>
      </c>
    </row>
    <row r="746" spans="1:15" hidden="1" x14ac:dyDescent="0.3">
      <c r="A746" t="s">
        <v>716</v>
      </c>
      <c r="B746">
        <v>1907228</v>
      </c>
      <c r="C746" t="s">
        <v>5407</v>
      </c>
      <c r="D746" s="12">
        <v>45838</v>
      </c>
      <c r="E746" t="s">
        <v>3198</v>
      </c>
      <c r="F746" t="s">
        <v>2800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https://aterpa-my.sharepoint.com/:f:/g/personal/luis_nunes_aterpa_com_br/IgCVlEOybDu1RrUmmUcPpVgkATRdwz5TarAfYpSYiAP79mY?e=3yxZxw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6" t="s">
        <v>4787</v>
      </c>
    </row>
    <row r="747" spans="1:15" hidden="1" x14ac:dyDescent="0.3">
      <c r="A747" t="s">
        <v>717</v>
      </c>
      <c r="B747">
        <v>227599</v>
      </c>
      <c r="C747" t="s">
        <v>5407</v>
      </c>
      <c r="D747" s="12">
        <v>45838</v>
      </c>
      <c r="E747" t="s">
        <v>3198</v>
      </c>
      <c r="F747" t="s">
        <v>2800</v>
      </c>
      <c r="G747" t="s">
        <v>2807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https://aterpa-my.sharepoint.com/:f:/g/personal/luis_nunes_aterpa_com_br/IgCVlEOybDu1RrUmmUcPpVgkATRdwz5TarAfYpSYiAP79mY?e=3yxZxw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7" t="s">
        <v>4787</v>
      </c>
    </row>
    <row r="748" spans="1:15" hidden="1" x14ac:dyDescent="0.3">
      <c r="A748" t="s">
        <v>724</v>
      </c>
      <c r="B748">
        <v>626030</v>
      </c>
      <c r="C748" t="s">
        <v>5407</v>
      </c>
      <c r="D748" s="12">
        <v>45838</v>
      </c>
      <c r="E748" t="s">
        <v>3202</v>
      </c>
      <c r="F748" t="s">
        <v>2792</v>
      </c>
      <c r="G748" t="s">
        <v>2789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https://aterpa-my.sharepoint.com/:f:/g/personal/luis_nunes_aterpa_com_br/IgCVlEOybDu1RrUmmUcPpVgkATRdwz5TarAfYpSYiAP79mY?e=3yxZxw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8" t="s">
        <v>4787</v>
      </c>
    </row>
    <row r="749" spans="1:15" hidden="1" x14ac:dyDescent="0.3">
      <c r="A749" t="s">
        <v>725</v>
      </c>
      <c r="B749">
        <v>1828993</v>
      </c>
      <c r="C749" t="s">
        <v>5407</v>
      </c>
      <c r="D749" s="12">
        <v>45838</v>
      </c>
      <c r="E749" t="s">
        <v>3203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https://aterpa-my.sharepoint.com/:f:/g/personal/luis_nunes_aterpa_com_br/IgCVlEOybDu1RrUmmUcPpVgkATRdwz5TarAfYpSYiAP79mY?e=3yxZxw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49" t="s">
        <v>4787</v>
      </c>
    </row>
    <row r="750" spans="1:15" hidden="1" x14ac:dyDescent="0.3">
      <c r="A750" t="s">
        <v>740</v>
      </c>
      <c r="B750">
        <v>1079745</v>
      </c>
      <c r="C750" t="s">
        <v>5407</v>
      </c>
      <c r="D750" s="12">
        <v>45838</v>
      </c>
      <c r="E750" t="s">
        <v>3211</v>
      </c>
      <c r="F750" t="s">
        <v>2798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https://aterpa-my.sharepoint.com/:f:/g/personal/luis_nunes_aterpa_com_br/IgCVlEOybDu1RrUmmUcPpVgkATRdwz5TarAfYpSYiAP79mY?e=3yxZxw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0" t="s">
        <v>4787</v>
      </c>
    </row>
    <row r="751" spans="1:15" hidden="1" x14ac:dyDescent="0.3">
      <c r="A751" t="s">
        <v>757</v>
      </c>
      <c r="B751">
        <v>218854</v>
      </c>
      <c r="C751" t="s">
        <v>5407</v>
      </c>
      <c r="D751" s="12">
        <v>45838</v>
      </c>
      <c r="E751" t="s">
        <v>3222</v>
      </c>
      <c r="F751" t="s">
        <v>2787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https://aterpa-my.sharepoint.com/:f:/g/personal/luis_nunes_aterpa_com_br/IgCVlEOybDu1RrUmmUcPpVgkATRdwz5TarAfYpSYiAP79mY?e=3yxZxw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1" t="s">
        <v>4787</v>
      </c>
    </row>
    <row r="752" spans="1:15" hidden="1" x14ac:dyDescent="0.3">
      <c r="A752" t="s">
        <v>754</v>
      </c>
      <c r="B752">
        <v>134489</v>
      </c>
      <c r="C752" t="s">
        <v>5407</v>
      </c>
      <c r="D752" s="12">
        <v>45838</v>
      </c>
      <c r="E752" t="s">
        <v>3220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https://aterpa-my.sharepoint.com/:f:/g/personal/luis_nunes_aterpa_com_br/IgCVlEOybDu1RrUmmUcPpVgkATRdwz5TarAfYpSYiAP79mY?e=3yxZxw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2" t="s">
        <v>4787</v>
      </c>
    </row>
    <row r="753" spans="1:15" hidden="1" x14ac:dyDescent="0.3">
      <c r="A753" t="s">
        <v>741</v>
      </c>
      <c r="B753">
        <v>1093136</v>
      </c>
      <c r="C753" t="s">
        <v>5407</v>
      </c>
      <c r="D753" s="12">
        <v>45838</v>
      </c>
      <c r="E753" t="s">
        <v>3212</v>
      </c>
      <c r="F753" t="s">
        <v>2792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https://aterpa-my.sharepoint.com/:f:/g/personal/luis_nunes_aterpa_com_br/IgCVlEOybDu1RrUmmUcPpVgkATRdwz5TarAfYpSYiAP79mY?e=3yxZxw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3" t="s">
        <v>4787</v>
      </c>
    </row>
    <row r="754" spans="1:15" hidden="1" x14ac:dyDescent="0.3">
      <c r="A754" t="s">
        <v>742</v>
      </c>
      <c r="B754">
        <v>588366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2807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https://aterpa-my.sharepoint.com/:f:/g/personal/luis_nunes_aterpa_com_br/IgCVlEOybDu1RrUmmUcPpVgkATRdwz5TarAfYpSYiAP79mY?e=3yxZxw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4" t="s">
        <v>4787</v>
      </c>
    </row>
    <row r="755" spans="1:15" hidden="1" x14ac:dyDescent="0.3">
      <c r="A755" t="s">
        <v>706</v>
      </c>
      <c r="B755">
        <v>9202741</v>
      </c>
      <c r="C755" t="s">
        <v>5407</v>
      </c>
      <c r="D755" s="12">
        <v>45838</v>
      </c>
      <c r="E755" t="s">
        <v>3192</v>
      </c>
      <c r="F755" t="s">
        <v>2787</v>
      </c>
      <c r="G755" t="s">
        <v>2789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https://aterpa-my.sharepoint.com/:f:/g/personal/luis_nunes_aterpa_com_br/IgCVlEOybDu1RrUmmUcPpVgkATRdwz5TarAfYpSYiAP79mY?e=3yxZxw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5" t="s">
        <v>4787</v>
      </c>
    </row>
    <row r="756" spans="1:15" hidden="1" x14ac:dyDescent="0.3">
      <c r="A756" t="s">
        <v>745</v>
      </c>
      <c r="B756">
        <v>26971934</v>
      </c>
      <c r="C756" t="s">
        <v>5407</v>
      </c>
      <c r="D756" s="12">
        <v>45838</v>
      </c>
      <c r="E756" t="s">
        <v>3214</v>
      </c>
      <c r="F756" t="s">
        <v>2792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https://aterpa-my.sharepoint.com/:f:/g/personal/luis_nunes_aterpa_com_br/IgCVlEOybDu1RrUmmUcPpVgkATRdwz5TarAfYpSYiAP79mY?e=3yxZxw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6" t="s">
        <v>4787</v>
      </c>
    </row>
    <row r="757" spans="1:15" hidden="1" x14ac:dyDescent="0.3">
      <c r="A757" t="s">
        <v>746</v>
      </c>
      <c r="B757">
        <v>763854</v>
      </c>
      <c r="C757" t="s">
        <v>5407</v>
      </c>
      <c r="D757" s="12">
        <v>45838</v>
      </c>
      <c r="E757" t="s">
        <v>3215</v>
      </c>
      <c r="F757" t="s">
        <v>2787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https://aterpa-my.sharepoint.com/:f:/g/personal/luis_nunes_aterpa_com_br/IgCVlEOybDu1RrUmmUcPpVgkATRdwz5TarAfYpSYiAP79mY?e=3yxZxw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7" t="s">
        <v>4787</v>
      </c>
    </row>
    <row r="758" spans="1:15" hidden="1" x14ac:dyDescent="0.3">
      <c r="A758" t="s">
        <v>758</v>
      </c>
      <c r="B758">
        <v>1815516</v>
      </c>
      <c r="C758" t="s">
        <v>5407</v>
      </c>
      <c r="D758" s="12">
        <v>45838</v>
      </c>
      <c r="E758" t="s">
        <v>3223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https://aterpa-my.sharepoint.com/:f:/g/personal/luis_nunes_aterpa_com_br/IgCVlEOybDu1RrUmmUcPpVgkATRdwz5TarAfYpSYiAP79mY?e=3yxZxw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8" t="s">
        <v>4787</v>
      </c>
    </row>
    <row r="759" spans="1:15" hidden="1" x14ac:dyDescent="0.3">
      <c r="A759" t="s">
        <v>709</v>
      </c>
      <c r="B759">
        <v>654106</v>
      </c>
      <c r="C759" t="s">
        <v>5407</v>
      </c>
      <c r="D759" s="12">
        <v>45838</v>
      </c>
      <c r="E759" t="s">
        <v>3194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https://aterpa-my.sharepoint.com/:f:/g/personal/luis_nunes_aterpa_com_br/IgCVlEOybDu1RrUmmUcPpVgkATRdwz5TarAfYpSYiAP79mY?e=3yxZxw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59" t="s">
        <v>4787</v>
      </c>
    </row>
    <row r="760" spans="1:15" hidden="1" x14ac:dyDescent="0.3">
      <c r="A760" t="s">
        <v>749</v>
      </c>
      <c r="B760">
        <v>2246440</v>
      </c>
      <c r="C760" t="s">
        <v>5407</v>
      </c>
      <c r="D760" s="12">
        <v>45838</v>
      </c>
      <c r="E760" t="s">
        <v>3217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https://aterpa-my.sharepoint.com/:f:/g/personal/luis_nunes_aterpa_com_br/IgCVlEOybDu1RrUmmUcPpVgkATRdwz5TarAfYpSYiAP79mY?e=3yxZxw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760" t="s">
        <v>4787</v>
      </c>
    </row>
    <row r="761" spans="1:15" hidden="1" x14ac:dyDescent="0.3">
      <c r="A761" t="s">
        <v>759</v>
      </c>
      <c r="B761">
        <v>1501005</v>
      </c>
      <c r="C761" t="s">
        <v>5407</v>
      </c>
      <c r="D761" s="12">
        <v>45838</v>
      </c>
      <c r="E761" t="s">
        <v>3224</v>
      </c>
      <c r="F761" t="s">
        <v>2787</v>
      </c>
      <c r="G761" t="s">
        <v>2788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https://aterpa-my.sharepoint.com/:f:/g/personal/luis_nunes_aterpa_com_br/IgCVlEOybDu1RrUmmUcPpVgkATRdwz5TarAfYpSYiAP79mY?e=3yxZxw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1" t="s">
        <v>4787</v>
      </c>
    </row>
    <row r="762" spans="1:15" hidden="1" x14ac:dyDescent="0.3">
      <c r="A762" t="s">
        <v>760</v>
      </c>
      <c r="B762">
        <v>607610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2789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https://aterpa-my.sharepoint.com/:f:/g/personal/luis_nunes_aterpa_com_br/IgCVlEOybDu1RrUmmUcPpVgkATRdwz5TarAfYpSYiAP79mY?e=3yxZxw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2" t="s">
        <v>4787</v>
      </c>
    </row>
    <row r="763" spans="1:15" hidden="1" x14ac:dyDescent="0.3">
      <c r="A763" t="s">
        <v>775</v>
      </c>
      <c r="B763">
        <v>1592918</v>
      </c>
      <c r="C763" t="s">
        <v>5407</v>
      </c>
      <c r="D763" s="12">
        <v>45838</v>
      </c>
      <c r="E763" t="s">
        <v>3234</v>
      </c>
      <c r="F763" t="s">
        <v>2792</v>
      </c>
      <c r="G763" t="s">
        <v>2788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https://aterpa-my.sharepoint.com/:f:/g/personal/luis_nunes_aterpa_com_br/IgCVlEOybDu1RrUmmUcPpVgkATRdwz5TarAfYpSYiAP79mY?e=3yxZxw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3" t="s">
        <v>4787</v>
      </c>
    </row>
    <row r="764" spans="1:15" hidden="1" x14ac:dyDescent="0.3">
      <c r="A764" t="s">
        <v>776</v>
      </c>
      <c r="B764">
        <v>355932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2789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https://aterpa-my.sharepoint.com/:f:/g/personal/luis_nunes_aterpa_com_br/IgCVlEOybDu1RrUmmUcPpVgkATRdwz5TarAfYpSYiAP79mY?e=3yxZxw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4" t="s">
        <v>4787</v>
      </c>
    </row>
    <row r="765" spans="1:15" hidden="1" x14ac:dyDescent="0.3">
      <c r="A765" t="s">
        <v>762</v>
      </c>
      <c r="B765">
        <v>1554008</v>
      </c>
      <c r="C765" t="s">
        <v>5407</v>
      </c>
      <c r="D765" s="12">
        <v>45838</v>
      </c>
      <c r="E765" t="s">
        <v>3226</v>
      </c>
      <c r="F765" t="s">
        <v>2792</v>
      </c>
      <c r="G765" t="s">
        <v>2788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https://aterpa-my.sharepoint.com/:f:/g/personal/luis_nunes_aterpa_com_br/IgCVlEOybDu1RrUmmUcPpVgkATRdwz5TarAfYpSYiAP79mY?e=3yxZxw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5" t="s">
        <v>4787</v>
      </c>
    </row>
    <row r="766" spans="1:15" hidden="1" x14ac:dyDescent="0.3">
      <c r="A766" t="s">
        <v>763</v>
      </c>
      <c r="B766">
        <v>462180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2789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https://aterpa-my.sharepoint.com/:f:/g/personal/luis_nunes_aterpa_com_br/IgCVlEOybDu1RrUmmUcPpVgkATRdwz5TarAfYpSYiAP79mY?e=3yxZxw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6" t="s">
        <v>4787</v>
      </c>
    </row>
    <row r="767" spans="1:15" hidden="1" x14ac:dyDescent="0.3">
      <c r="A767" t="s">
        <v>765</v>
      </c>
      <c r="B767">
        <v>1487087</v>
      </c>
      <c r="C767" t="s">
        <v>5407</v>
      </c>
      <c r="D767" s="12">
        <v>45838</v>
      </c>
      <c r="E767" t="s">
        <v>3228</v>
      </c>
      <c r="F767" t="s">
        <v>2792</v>
      </c>
      <c r="G767" t="s">
        <v>2788</v>
      </c>
      <c r="H767" t="str">
        <f>IF(_xlfn.XLOOKUP(E767,LD_01[DOCUMENTO],LD_01[REVISÃO])=F767,"VIGENTE","OBSOLETO")</f>
        <v>OBSOLETO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https://aterpa-my.sharepoint.com/:f:/g/personal/luis_nunes_aterpa_com_br/IgCVlEOybDu1RrUmmUcPpVgkATRdwz5TarAfYpSYiAP79mY?e=3yxZxw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01\MSV-163MS-521-NORTE\https://aterpa-my.sharepoint.com/:f:/g/personal/luis_nunes_aterpa_com_br/IgCVlEOybDu1RrUmmUcPpVgkATRdwz5TarAfYpSYiAP79mY?e=3yxZxw\OBSOLETO</v>
      </c>
      <c r="O767" t="s">
        <v>4787</v>
      </c>
    </row>
    <row r="768" spans="1:15" hidden="1" x14ac:dyDescent="0.3">
      <c r="A768" t="s">
        <v>766</v>
      </c>
      <c r="B768">
        <v>519816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2789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https://aterpa-my.sharepoint.com/:f:/g/personal/luis_nunes_aterpa_com_br/IgCVlEOybDu1RrUmmUcPpVgkATRdwz5TarAfYpSYiAP79mY?e=3yxZxw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01\MSV-163MS-521-NORTE\https://aterpa-my.sharepoint.com/:f:/g/personal/luis_nunes_aterpa_com_br/IgCVlEOybDu1RrUmmUcPpVgkATRdwz5TarAfYpSYiAP79mY?e=3yxZxw\OBSOLETO</v>
      </c>
      <c r="O768" t="s">
        <v>4787</v>
      </c>
    </row>
    <row r="769" spans="1:15" hidden="1" x14ac:dyDescent="0.3">
      <c r="A769" t="s">
        <v>767</v>
      </c>
      <c r="B769">
        <v>2802801</v>
      </c>
      <c r="C769" t="s">
        <v>5407</v>
      </c>
      <c r="D769" s="12">
        <v>45838</v>
      </c>
      <c r="E769" t="s">
        <v>3229</v>
      </c>
      <c r="F769" t="s">
        <v>2787</v>
      </c>
      <c r="G769" t="s">
        <v>2788</v>
      </c>
      <c r="H769" t="str">
        <f>IF(_xlfn.XLOOKUP(E769,LD_01[DOCUMENTO],LD_01[REVISÃO])=F769,"VIGENTE","OBSOLETO")</f>
        <v>VIGENTE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https://aterpa-my.sharepoint.com/:f:/g/personal/luis_nunes_aterpa_com_br/IgCVlEOybDu1RrUmmUcPpVgkATRdwz5TarAfYpSYiAP79mY?e=3yxZxw</v>
      </c>
      <c r="M769" t="str">
        <f t="shared" si="34"/>
        <v/>
      </c>
      <c r="N769" t="str">
        <f t="shared" si="35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69" t="s">
        <v>4787</v>
      </c>
    </row>
    <row r="770" spans="1:15" hidden="1" x14ac:dyDescent="0.3">
      <c r="A770" t="s">
        <v>768</v>
      </c>
      <c r="B770">
        <v>309932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2789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https://aterpa-my.sharepoint.com/:f:/g/personal/luis_nunes_aterpa_com_br/IgCVlEOybDu1RrUmmUcPpVgkATRdwz5TarAfYpSYiAP79mY?e=3yxZxw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0" t="s">
        <v>4787</v>
      </c>
    </row>
    <row r="771" spans="1:15" hidden="1" x14ac:dyDescent="0.3">
      <c r="A771" t="s">
        <v>771</v>
      </c>
      <c r="B771">
        <v>1660623</v>
      </c>
      <c r="C771" t="s">
        <v>5407</v>
      </c>
      <c r="D771" s="12">
        <v>45838</v>
      </c>
      <c r="E771" t="s">
        <v>3232</v>
      </c>
      <c r="F771" t="s">
        <v>2787</v>
      </c>
      <c r="G771" t="s">
        <v>2788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https://aterpa-my.sharepoint.com/:f:/g/personal/luis_nunes_aterpa_com_br/IgCVlEOybDu1RrUmmUcPpVgkATRdwz5TarAfYpSYiAP79mY?e=3yxZxw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1" t="s">
        <v>4787</v>
      </c>
    </row>
    <row r="772" spans="1:15" hidden="1" x14ac:dyDescent="0.3">
      <c r="A772" t="s">
        <v>772</v>
      </c>
      <c r="B772">
        <v>439453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2789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https://aterpa-my.sharepoint.com/:f:/g/personal/luis_nunes_aterpa_com_br/IgCVlEOybDu1RrUmmUcPpVgkATRdwz5TarAfYpSYiAP79mY?e=3yxZxw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2" t="s">
        <v>4787</v>
      </c>
    </row>
    <row r="773" spans="1:15" hidden="1" x14ac:dyDescent="0.3">
      <c r="A773" t="s">
        <v>773</v>
      </c>
      <c r="B773">
        <v>1542444</v>
      </c>
      <c r="C773" t="s">
        <v>5407</v>
      </c>
      <c r="D773" s="12">
        <v>45838</v>
      </c>
      <c r="E773" t="s">
        <v>3233</v>
      </c>
      <c r="F773" t="s">
        <v>2787</v>
      </c>
      <c r="G773" t="s">
        <v>2788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https://aterpa-my.sharepoint.com/:f:/g/personal/luis_nunes_aterpa_com_br/IgCVlEOybDu1RrUmmUcPpVgkATRdwz5TarAfYpSYiAP79mY?e=3yxZxw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3" t="s">
        <v>4787</v>
      </c>
    </row>
    <row r="774" spans="1:15" hidden="1" x14ac:dyDescent="0.3">
      <c r="A774" t="s">
        <v>774</v>
      </c>
      <c r="B774">
        <v>482494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2789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https://aterpa-my.sharepoint.com/:f:/g/personal/luis_nunes_aterpa_com_br/IgCVlEOybDu1RrUmmUcPpVgkATRdwz5TarAfYpSYiAP79mY?e=3yxZxw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4" t="s">
        <v>4787</v>
      </c>
    </row>
    <row r="775" spans="1:15" hidden="1" x14ac:dyDescent="0.3">
      <c r="A775" t="s">
        <v>779</v>
      </c>
      <c r="B775">
        <v>1509860</v>
      </c>
      <c r="C775" t="s">
        <v>5407</v>
      </c>
      <c r="D775" s="12">
        <v>45838</v>
      </c>
      <c r="E775" t="s">
        <v>3237</v>
      </c>
      <c r="F775" t="s">
        <v>2787</v>
      </c>
      <c r="G775" t="s">
        <v>2788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https://aterpa-my.sharepoint.com/:f:/g/personal/luis_nunes_aterpa_com_br/IgCVlEOybDu1RrUmmUcPpVgkATRdwz5TarAfYpSYiAP79mY?e=3yxZxw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5" t="s">
        <v>4787</v>
      </c>
    </row>
    <row r="776" spans="1:15" hidden="1" x14ac:dyDescent="0.3">
      <c r="A776" t="s">
        <v>780</v>
      </c>
      <c r="B776">
        <v>300465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2789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https://aterpa-my.sharepoint.com/:f:/g/personal/luis_nunes_aterpa_com_br/IgCVlEOybDu1RrUmmUcPpVgkATRdwz5TarAfYpSYiAP79mY?e=3yxZxw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6" t="s">
        <v>4787</v>
      </c>
    </row>
    <row r="777" spans="1:15" hidden="1" x14ac:dyDescent="0.3">
      <c r="A777" t="s">
        <v>787</v>
      </c>
      <c r="B777">
        <v>1496815</v>
      </c>
      <c r="C777" t="s">
        <v>5407</v>
      </c>
      <c r="D777" s="12">
        <v>45838</v>
      </c>
      <c r="E777" t="s">
        <v>3242</v>
      </c>
      <c r="F777" t="s">
        <v>2787</v>
      </c>
      <c r="G777" t="s">
        <v>2788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https://aterpa-my.sharepoint.com/:f:/g/personal/luis_nunes_aterpa_com_br/IgCVlEOybDu1RrUmmUcPpVgkATRdwz5TarAfYpSYiAP79mY?e=3yxZxw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7" t="s">
        <v>4787</v>
      </c>
    </row>
    <row r="778" spans="1:15" hidden="1" x14ac:dyDescent="0.3">
      <c r="A778" t="s">
        <v>788</v>
      </c>
      <c r="B778">
        <v>292023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2789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https://aterpa-my.sharepoint.com/:f:/g/personal/luis_nunes_aterpa_com_br/IgCVlEOybDu1RrUmmUcPpVgkATRdwz5TarAfYpSYiAP79mY?e=3yxZxw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8" t="s">
        <v>4787</v>
      </c>
    </row>
    <row r="779" spans="1:15" hidden="1" x14ac:dyDescent="0.3">
      <c r="A779" t="s">
        <v>782</v>
      </c>
      <c r="B779">
        <v>2030295</v>
      </c>
      <c r="C779" t="s">
        <v>5407</v>
      </c>
      <c r="D779" s="12">
        <v>45838</v>
      </c>
      <c r="E779" t="s">
        <v>3239</v>
      </c>
      <c r="F779" t="s">
        <v>2792</v>
      </c>
      <c r="G779" t="s">
        <v>2788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https://aterpa-my.sharepoint.com/:f:/g/personal/luis_nunes_aterpa_com_br/IgCVlEOybDu1RrUmmUcPpVgkATRdwz5TarAfYpSYiAP79mY?e=3yxZxw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79" t="s">
        <v>4787</v>
      </c>
    </row>
    <row r="780" spans="1:15" hidden="1" x14ac:dyDescent="0.3">
      <c r="A780" t="s">
        <v>783</v>
      </c>
      <c r="B780">
        <v>589557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2789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https://aterpa-my.sharepoint.com/:f:/g/personal/luis_nunes_aterpa_com_br/IgCVlEOybDu1RrUmmUcPpVgkATRdwz5TarAfYpSYiAP79mY?e=3yxZxw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0" t="s">
        <v>4787</v>
      </c>
    </row>
    <row r="781" spans="1:15" hidden="1" x14ac:dyDescent="0.3">
      <c r="A781" t="s">
        <v>784</v>
      </c>
      <c r="B781">
        <v>945159</v>
      </c>
      <c r="C781" t="s">
        <v>5407</v>
      </c>
      <c r="D781" s="12">
        <v>45838</v>
      </c>
      <c r="E781" t="s">
        <v>3240</v>
      </c>
      <c r="F781" t="s">
        <v>2787</v>
      </c>
      <c r="G781" t="s">
        <v>2788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https://aterpa-my.sharepoint.com/:f:/g/personal/luis_nunes_aterpa_com_br/IgCVlEOybDu1RrUmmUcPpVgkATRdwz5TarAfYpSYiAP79mY?e=3yxZxw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1" t="s">
        <v>4787</v>
      </c>
    </row>
    <row r="782" spans="1:15" hidden="1" x14ac:dyDescent="0.3">
      <c r="A782" t="s">
        <v>785</v>
      </c>
      <c r="B782">
        <v>457530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2789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https://aterpa-my.sharepoint.com/:f:/g/personal/luis_nunes_aterpa_com_br/IgCVlEOybDu1RrUmmUcPpVgkATRdwz5TarAfYpSYiAP79mY?e=3yxZxw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2" t="s">
        <v>4787</v>
      </c>
    </row>
    <row r="783" spans="1:15" hidden="1" x14ac:dyDescent="0.3">
      <c r="A783" t="s">
        <v>769</v>
      </c>
      <c r="B783">
        <v>538089</v>
      </c>
      <c r="C783" t="s">
        <v>5407</v>
      </c>
      <c r="D783" s="12">
        <v>45838</v>
      </c>
      <c r="E783" t="s">
        <v>3230</v>
      </c>
      <c r="F783" t="s">
        <v>2787</v>
      </c>
      <c r="G783" t="s">
        <v>2789</v>
      </c>
      <c r="H783" t="str">
        <f>IF(_xlfn.XLOOKUP(E783,LD_01[DOCUMENTO],LD_01[REVISÃO])=F783,"VIGENTE","OBSOLETO")</f>
        <v>OBSOLETO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https://aterpa-my.sharepoint.com/:f:/g/personal/luis_nunes_aterpa_com_br/IgCVlEOybDu1RrUmmUcPpVgkATRdwz5TarAfYpSYiAP79mY?e=3yxZxw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01\MSV-163MS-521-NORTE\https://aterpa-my.sharepoint.com/:f:/g/personal/luis_nunes_aterpa_com_br/IgCVlEOybDu1RrUmmUcPpVgkATRdwz5TarAfYpSYiAP79mY?e=3yxZxw\OBSOLETO</v>
      </c>
      <c r="O783" t="s">
        <v>4787</v>
      </c>
    </row>
    <row r="784" spans="1:15" hidden="1" x14ac:dyDescent="0.3">
      <c r="A784" t="s">
        <v>770</v>
      </c>
      <c r="B784">
        <v>1914489</v>
      </c>
      <c r="C784" t="s">
        <v>5407</v>
      </c>
      <c r="D784" s="12">
        <v>45838</v>
      </c>
      <c r="E784" t="s">
        <v>3231</v>
      </c>
      <c r="F784" t="s">
        <v>2787</v>
      </c>
      <c r="G784" t="s">
        <v>2789</v>
      </c>
      <c r="H784" t="str">
        <f>IF(_xlfn.XLOOKUP(E784,LD_01[DOCUMENTO],LD_01[REVISÃO])=F784,"VIGENTE","OBSOLETO")</f>
        <v>VIGENTE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https://aterpa-my.sharepoint.com/:f:/g/personal/luis_nunes_aterpa_com_br/IgCVlEOybDu1RrUmmUcPpVgkATRdwz5TarAfYpSYiAP79mY?e=3yxZxw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4" t="s">
        <v>4787</v>
      </c>
    </row>
    <row r="785" spans="1:15" hidden="1" x14ac:dyDescent="0.3">
      <c r="A785" t="s">
        <v>789</v>
      </c>
      <c r="B785">
        <v>218875</v>
      </c>
      <c r="C785" t="s">
        <v>5407</v>
      </c>
      <c r="D785" s="12">
        <v>45838</v>
      </c>
      <c r="E785" t="s">
        <v>3243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https://aterpa-my.sharepoint.com/:f:/g/personal/luis_nunes_aterpa_com_br/IgCVlEOybDu1RrUmmUcPpVgkATRdwz5TarAfYpSYiAP79mY?e=3yxZxw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5" t="s">
        <v>4787</v>
      </c>
    </row>
    <row r="786" spans="1:15" hidden="1" x14ac:dyDescent="0.3">
      <c r="A786" t="s">
        <v>786</v>
      </c>
      <c r="B786">
        <v>133935</v>
      </c>
      <c r="C786" t="s">
        <v>5407</v>
      </c>
      <c r="D786" s="12">
        <v>45838</v>
      </c>
      <c r="E786" t="s">
        <v>3241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https://aterpa-my.sharepoint.com/:f:/g/personal/luis_nunes_aterpa_com_br/IgCVlEOybDu1RrUmmUcPpVgkATRdwz5TarAfYpSYiAP79mY?e=3yxZxw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6" t="s">
        <v>4787</v>
      </c>
    </row>
    <row r="787" spans="1:15" hidden="1" x14ac:dyDescent="0.3">
      <c r="A787" t="s">
        <v>761</v>
      </c>
      <c r="B787">
        <v>8204897</v>
      </c>
      <c r="C787" t="s">
        <v>5407</v>
      </c>
      <c r="D787" s="12">
        <v>45838</v>
      </c>
      <c r="E787" t="s">
        <v>3225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https://aterpa-my.sharepoint.com/:f:/g/personal/luis_nunes_aterpa_com_br/IgCVlEOybDu1RrUmmUcPpVgkATRdwz5TarAfYpSYiAP79mY?e=3yxZxw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7" t="s">
        <v>4787</v>
      </c>
    </row>
    <row r="788" spans="1:15" hidden="1" x14ac:dyDescent="0.3">
      <c r="A788" t="s">
        <v>777</v>
      </c>
      <c r="B788">
        <v>14135494</v>
      </c>
      <c r="C788" t="s">
        <v>5407</v>
      </c>
      <c r="D788" s="12">
        <v>45838</v>
      </c>
      <c r="E788" t="s">
        <v>3235</v>
      </c>
      <c r="F788" t="s">
        <v>2792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https://aterpa-my.sharepoint.com/:f:/g/personal/luis_nunes_aterpa_com_br/IgCVlEOybDu1RrUmmUcPpVgkATRdwz5TarAfYpSYiAP79mY?e=3yxZxw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8" t="s">
        <v>4787</v>
      </c>
    </row>
    <row r="789" spans="1:15" hidden="1" x14ac:dyDescent="0.3">
      <c r="A789" t="s">
        <v>778</v>
      </c>
      <c r="B789">
        <v>493345</v>
      </c>
      <c r="C789" t="s">
        <v>5407</v>
      </c>
      <c r="D789" s="12">
        <v>45838</v>
      </c>
      <c r="E789" t="s">
        <v>3236</v>
      </c>
      <c r="F789" t="s">
        <v>2787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https://aterpa-my.sharepoint.com/:f:/g/personal/luis_nunes_aterpa_com_br/IgCVlEOybDu1RrUmmUcPpVgkATRdwz5TarAfYpSYiAP79mY?e=3yxZxw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89" t="s">
        <v>4787</v>
      </c>
    </row>
    <row r="790" spans="1:15" hidden="1" x14ac:dyDescent="0.3">
      <c r="A790" t="s">
        <v>790</v>
      </c>
      <c r="B790">
        <v>1193203</v>
      </c>
      <c r="C790" t="s">
        <v>5407</v>
      </c>
      <c r="D790" s="12">
        <v>45838</v>
      </c>
      <c r="E790" t="s">
        <v>3244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https://aterpa-my.sharepoint.com/:f:/g/personal/luis_nunes_aterpa_com_br/IgCVlEOybDu1RrUmmUcPpVgkATRdwz5TarAfYpSYiAP79mY?e=3yxZxw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90" t="s">
        <v>4787</v>
      </c>
    </row>
    <row r="791" spans="1:15" hidden="1" x14ac:dyDescent="0.3">
      <c r="A791" t="s">
        <v>764</v>
      </c>
      <c r="B791">
        <v>595639</v>
      </c>
      <c r="C791" t="s">
        <v>5407</v>
      </c>
      <c r="D791" s="12">
        <v>45838</v>
      </c>
      <c r="E791" t="s">
        <v>3227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https://aterpa-my.sharepoint.com/:f:/g/personal/luis_nunes_aterpa_com_br/IgCVlEOybDu1RrUmmUcPpVgkATRdwz5TarAfYpSYiAP79mY?e=3yxZxw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91" t="s">
        <v>4787</v>
      </c>
    </row>
    <row r="792" spans="1:15" hidden="1" x14ac:dyDescent="0.3">
      <c r="A792" t="s">
        <v>781</v>
      </c>
      <c r="B792">
        <v>2246617</v>
      </c>
      <c r="C792" t="s">
        <v>5407</v>
      </c>
      <c r="D792" s="12">
        <v>45838</v>
      </c>
      <c r="E792" t="s">
        <v>3238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https://aterpa-my.sharepoint.com/:f:/g/personal/luis_nunes_aterpa_com_br/IgCVlEOybDu1RrUmmUcPpVgkATRdwz5TarAfYpSYiAP79mY?e=3yxZxw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792" t="s">
        <v>4787</v>
      </c>
    </row>
    <row r="793" spans="1:15" hidden="1" x14ac:dyDescent="0.3">
      <c r="A793" t="s">
        <v>791</v>
      </c>
      <c r="B793">
        <v>5877675</v>
      </c>
      <c r="C793" t="s">
        <v>5407</v>
      </c>
      <c r="D793" s="12">
        <v>45838</v>
      </c>
      <c r="E793" t="s">
        <v>3245</v>
      </c>
      <c r="F793" t="s">
        <v>2787</v>
      </c>
      <c r="G793" t="s">
        <v>2788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https://aterpa-my.sharepoint.com/:f:/g/personal/luis_nunes_aterpa_com_br/IgCVlEOybDu1RrUmmUcPpVgkATRdwz5TarAfYpSYiAP79mY?e=3yxZxw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3" t="s">
        <v>4787</v>
      </c>
    </row>
    <row r="794" spans="1:15" hidden="1" x14ac:dyDescent="0.3">
      <c r="A794" t="s">
        <v>792</v>
      </c>
      <c r="B794">
        <v>939880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2789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https://aterpa-my.sharepoint.com/:f:/g/personal/luis_nunes_aterpa_com_br/IgCVlEOybDu1RrUmmUcPpVgkATRdwz5TarAfYpSYiAP79mY?e=3yxZxw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4" t="s">
        <v>4787</v>
      </c>
    </row>
    <row r="795" spans="1:15" hidden="1" x14ac:dyDescent="0.3">
      <c r="A795" t="s">
        <v>793</v>
      </c>
      <c r="B795">
        <v>5874966</v>
      </c>
      <c r="C795" t="s">
        <v>5407</v>
      </c>
      <c r="D795" s="12">
        <v>45838</v>
      </c>
      <c r="E795" t="s">
        <v>3246</v>
      </c>
      <c r="F795" t="s">
        <v>2787</v>
      </c>
      <c r="G795" t="s">
        <v>2788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https://aterpa-my.sharepoint.com/:f:/g/personal/luis_nunes_aterpa_com_br/IgCVlEOybDu1RrUmmUcPpVgkATRdwz5TarAfYpSYiAP79mY?e=3yxZxw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5" t="s">
        <v>4787</v>
      </c>
    </row>
    <row r="796" spans="1:15" hidden="1" x14ac:dyDescent="0.3">
      <c r="A796" t="s">
        <v>794</v>
      </c>
      <c r="B796">
        <v>852356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2789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https://aterpa-my.sharepoint.com/:f:/g/personal/luis_nunes_aterpa_com_br/IgCVlEOybDu1RrUmmUcPpVgkATRdwz5TarAfYpSYiAP79mY?e=3yxZxw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6" t="s">
        <v>4787</v>
      </c>
    </row>
    <row r="797" spans="1:15" hidden="1" x14ac:dyDescent="0.3">
      <c r="A797" t="s">
        <v>795</v>
      </c>
      <c r="B797">
        <v>5874842</v>
      </c>
      <c r="C797" t="s">
        <v>5407</v>
      </c>
      <c r="D797" s="12">
        <v>45838</v>
      </c>
      <c r="E797" t="s">
        <v>3247</v>
      </c>
      <c r="F797" t="s">
        <v>2787</v>
      </c>
      <c r="G797" t="s">
        <v>2788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https://aterpa-my.sharepoint.com/:f:/g/personal/luis_nunes_aterpa_com_br/IgCVlEOybDu1RrUmmUcPpVgkATRdwz5TarAfYpSYiAP79mY?e=3yxZxw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7" t="s">
        <v>4787</v>
      </c>
    </row>
    <row r="798" spans="1:15" hidden="1" x14ac:dyDescent="0.3">
      <c r="A798" t="s">
        <v>796</v>
      </c>
      <c r="B798">
        <v>933914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2789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https://aterpa-my.sharepoint.com/:f:/g/personal/luis_nunes_aterpa_com_br/IgCVlEOybDu1RrUmmUcPpVgkATRdwz5TarAfYpSYiAP79mY?e=3yxZxw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8" t="s">
        <v>4787</v>
      </c>
    </row>
    <row r="799" spans="1:15" hidden="1" x14ac:dyDescent="0.3">
      <c r="A799" t="s">
        <v>797</v>
      </c>
      <c r="B799">
        <v>5880608</v>
      </c>
      <c r="C799" t="s">
        <v>5407</v>
      </c>
      <c r="D799" s="12">
        <v>45838</v>
      </c>
      <c r="E799" t="s">
        <v>3248</v>
      </c>
      <c r="F799" t="s">
        <v>2787</v>
      </c>
      <c r="G799" t="s">
        <v>2788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https://aterpa-my.sharepoint.com/:f:/g/personal/luis_nunes_aterpa_com_br/IgCVlEOybDu1RrUmmUcPpVgkATRdwz5TarAfYpSYiAP79mY?e=3yxZxw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799" t="s">
        <v>4787</v>
      </c>
    </row>
    <row r="800" spans="1:15" hidden="1" x14ac:dyDescent="0.3">
      <c r="A800" t="s">
        <v>798</v>
      </c>
      <c r="B800">
        <v>806946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2789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https://aterpa-my.sharepoint.com/:f:/g/personal/luis_nunes_aterpa_com_br/IgCVlEOybDu1RrUmmUcPpVgkATRdwz5TarAfYpSYiAP79mY?e=3yxZxw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0" t="s">
        <v>4787</v>
      </c>
    </row>
    <row r="801" spans="1:15" hidden="1" x14ac:dyDescent="0.3">
      <c r="A801" t="s">
        <v>799</v>
      </c>
      <c r="B801">
        <v>5875197</v>
      </c>
      <c r="C801" t="s">
        <v>5407</v>
      </c>
      <c r="D801" s="12">
        <v>45838</v>
      </c>
      <c r="E801" t="s">
        <v>3249</v>
      </c>
      <c r="F801" t="s">
        <v>2787</v>
      </c>
      <c r="G801" t="s">
        <v>2788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https://aterpa-my.sharepoint.com/:f:/g/personal/luis_nunes_aterpa_com_br/IgCVlEOybDu1RrUmmUcPpVgkATRdwz5TarAfYpSYiAP79mY?e=3yxZxw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1" t="s">
        <v>4787</v>
      </c>
    </row>
    <row r="802" spans="1:15" hidden="1" x14ac:dyDescent="0.3">
      <c r="A802" t="s">
        <v>800</v>
      </c>
      <c r="B802">
        <v>847546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2789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https://aterpa-my.sharepoint.com/:f:/g/personal/luis_nunes_aterpa_com_br/IgCVlEOybDu1RrUmmUcPpVgkATRdwz5TarAfYpSYiAP79mY?e=3yxZxw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2" t="s">
        <v>4787</v>
      </c>
    </row>
    <row r="803" spans="1:15" hidden="1" x14ac:dyDescent="0.3">
      <c r="A803" t="s">
        <v>801</v>
      </c>
      <c r="B803">
        <v>5874854</v>
      </c>
      <c r="C803" t="s">
        <v>5407</v>
      </c>
      <c r="D803" s="12">
        <v>45838</v>
      </c>
      <c r="E803" t="s">
        <v>3250</v>
      </c>
      <c r="F803" t="s">
        <v>2787</v>
      </c>
      <c r="G803" t="s">
        <v>2788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https://aterpa-my.sharepoint.com/:f:/g/personal/luis_nunes_aterpa_com_br/IgCVlEOybDu1RrUmmUcPpVgkATRdwz5TarAfYpSYiAP79mY?e=3yxZxw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3" t="s">
        <v>4787</v>
      </c>
    </row>
    <row r="804" spans="1:15" hidden="1" x14ac:dyDescent="0.3">
      <c r="A804" t="s">
        <v>802</v>
      </c>
      <c r="B804">
        <v>859957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2789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https://aterpa-my.sharepoint.com/:f:/g/personal/luis_nunes_aterpa_com_br/IgCVlEOybDu1RrUmmUcPpVgkATRdwz5TarAfYpSYiAP79mY?e=3yxZxw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4" t="s">
        <v>4787</v>
      </c>
    </row>
    <row r="805" spans="1:15" hidden="1" x14ac:dyDescent="0.3">
      <c r="A805" t="s">
        <v>803</v>
      </c>
      <c r="B805">
        <v>5879270</v>
      </c>
      <c r="C805" t="s">
        <v>5407</v>
      </c>
      <c r="D805" s="12">
        <v>45838</v>
      </c>
      <c r="E805" t="s">
        <v>3251</v>
      </c>
      <c r="F805" t="s">
        <v>2787</v>
      </c>
      <c r="G805" t="s">
        <v>2788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https://aterpa-my.sharepoint.com/:f:/g/personal/luis_nunes_aterpa_com_br/IgCVlEOybDu1RrUmmUcPpVgkATRdwz5TarAfYpSYiAP79mY?e=3yxZxw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5" t="s">
        <v>4787</v>
      </c>
    </row>
    <row r="806" spans="1:15" hidden="1" x14ac:dyDescent="0.3">
      <c r="A806" t="s">
        <v>804</v>
      </c>
      <c r="B806">
        <v>920787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2789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https://aterpa-my.sharepoint.com/:f:/g/personal/luis_nunes_aterpa_com_br/IgCVlEOybDu1RrUmmUcPpVgkATRdwz5TarAfYpSYiAP79mY?e=3yxZxw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6" t="s">
        <v>4787</v>
      </c>
    </row>
    <row r="807" spans="1:15" hidden="1" x14ac:dyDescent="0.3">
      <c r="A807" t="s">
        <v>805</v>
      </c>
      <c r="B807">
        <v>5878057</v>
      </c>
      <c r="C807" t="s">
        <v>5407</v>
      </c>
      <c r="D807" s="12">
        <v>45838</v>
      </c>
      <c r="E807" t="s">
        <v>3252</v>
      </c>
      <c r="F807" t="s">
        <v>2787</v>
      </c>
      <c r="G807" t="s">
        <v>2788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https://aterpa-my.sharepoint.com/:f:/g/personal/luis_nunes_aterpa_com_br/IgCVlEOybDu1RrUmmUcPpVgkATRdwz5TarAfYpSYiAP79mY?e=3yxZxw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7" t="s">
        <v>4787</v>
      </c>
    </row>
    <row r="808" spans="1:15" hidden="1" x14ac:dyDescent="0.3">
      <c r="A808" t="s">
        <v>806</v>
      </c>
      <c r="B808">
        <v>908533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2789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https://aterpa-my.sharepoint.com/:f:/g/personal/luis_nunes_aterpa_com_br/IgCVlEOybDu1RrUmmUcPpVgkATRdwz5TarAfYpSYiAP79mY?e=3yxZxw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8" t="s">
        <v>4787</v>
      </c>
    </row>
    <row r="809" spans="1:15" hidden="1" x14ac:dyDescent="0.3">
      <c r="A809" t="s">
        <v>807</v>
      </c>
      <c r="B809">
        <v>6131795</v>
      </c>
      <c r="C809" t="s">
        <v>5407</v>
      </c>
      <c r="D809" s="12">
        <v>45838</v>
      </c>
      <c r="E809" t="s">
        <v>3253</v>
      </c>
      <c r="F809" t="s">
        <v>2792</v>
      </c>
      <c r="G809" t="s">
        <v>2788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https://aterpa-my.sharepoint.com/:f:/g/personal/luis_nunes_aterpa_com_br/IgCVlEOybDu1RrUmmUcPpVgkATRdwz5TarAfYpSYiAP79mY?e=3yxZxw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09" t="s">
        <v>4787</v>
      </c>
    </row>
    <row r="810" spans="1:15" hidden="1" x14ac:dyDescent="0.3">
      <c r="A810" t="s">
        <v>808</v>
      </c>
      <c r="B810">
        <v>692385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2789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https://aterpa-my.sharepoint.com/:f:/g/personal/luis_nunes_aterpa_com_br/IgCVlEOybDu1RrUmmUcPpVgkATRdwz5TarAfYpSYiAP79mY?e=3yxZxw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0" t="s">
        <v>4787</v>
      </c>
    </row>
    <row r="811" spans="1:15" hidden="1" x14ac:dyDescent="0.3">
      <c r="A811" t="s">
        <v>809</v>
      </c>
      <c r="B811">
        <v>5875536</v>
      </c>
      <c r="C811" t="s">
        <v>5407</v>
      </c>
      <c r="D811" s="12">
        <v>45838</v>
      </c>
      <c r="E811" t="s">
        <v>3254</v>
      </c>
      <c r="F811" t="s">
        <v>2787</v>
      </c>
      <c r="G811" t="s">
        <v>2788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https://aterpa-my.sharepoint.com/:f:/g/personal/luis_nunes_aterpa_com_br/IgCVlEOybDu1RrUmmUcPpVgkATRdwz5TarAfYpSYiAP79mY?e=3yxZxw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1" t="s">
        <v>4787</v>
      </c>
    </row>
    <row r="812" spans="1:15" hidden="1" x14ac:dyDescent="0.3">
      <c r="A812" t="s">
        <v>810</v>
      </c>
      <c r="B812">
        <v>1041162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2789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https://aterpa-my.sharepoint.com/:f:/g/personal/luis_nunes_aterpa_com_br/IgCVlEOybDu1RrUmmUcPpVgkATRdwz5TarAfYpSYiAP79mY?e=3yxZxw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2" t="s">
        <v>4787</v>
      </c>
    </row>
    <row r="813" spans="1:15" hidden="1" x14ac:dyDescent="0.3">
      <c r="A813" t="s">
        <v>1126</v>
      </c>
      <c r="B813">
        <v>1379801</v>
      </c>
      <c r="C813" t="s">
        <v>5407</v>
      </c>
      <c r="D813" s="12">
        <v>45838</v>
      </c>
      <c r="E813" t="s">
        <v>3420</v>
      </c>
      <c r="F813" t="s">
        <v>2819</v>
      </c>
      <c r="G813" t="s">
        <v>2788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https://aterpa-my.sharepoint.com/:f:/g/personal/luis_nunes_aterpa_com_br/IgCVlEOybDu1RrUmmUcPpVgkATRdwz5TarAfYpSYiAP79mY?e=3yxZxw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3" t="s">
        <v>4787</v>
      </c>
    </row>
    <row r="814" spans="1:15" hidden="1" x14ac:dyDescent="0.3">
      <c r="A814" t="s">
        <v>1127</v>
      </c>
      <c r="B814">
        <v>367919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2789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https://aterpa-my.sharepoint.com/:f:/g/personal/luis_nunes_aterpa_com_br/IgCVlEOybDu1RrUmmUcPpVgkATRdwz5TarAfYpSYiAP79mY?e=3yxZxw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4" t="s">
        <v>4787</v>
      </c>
    </row>
    <row r="815" spans="1:15" hidden="1" x14ac:dyDescent="0.3">
      <c r="A815" t="s">
        <v>1128</v>
      </c>
      <c r="B815">
        <v>1278671</v>
      </c>
      <c r="C815" t="s">
        <v>5407</v>
      </c>
      <c r="D815" s="12">
        <v>45838</v>
      </c>
      <c r="E815" t="s">
        <v>3421</v>
      </c>
      <c r="F815" t="s">
        <v>2792</v>
      </c>
      <c r="G815" t="s">
        <v>2788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https://aterpa-my.sharepoint.com/:f:/g/personal/luis_nunes_aterpa_com_br/IgCVlEOybDu1RrUmmUcPpVgkATRdwz5TarAfYpSYiAP79mY?e=3yxZxw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5" t="s">
        <v>4787</v>
      </c>
    </row>
    <row r="816" spans="1:15" hidden="1" x14ac:dyDescent="0.3">
      <c r="A816" t="s">
        <v>1129</v>
      </c>
      <c r="B816">
        <v>485748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2789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https://aterpa-my.sharepoint.com/:f:/g/personal/luis_nunes_aterpa_com_br/IgCVlEOybDu1RrUmmUcPpVgkATRdwz5TarAfYpSYiAP79mY?e=3yxZxw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6" t="s">
        <v>4787</v>
      </c>
    </row>
    <row r="817" spans="1:15" hidden="1" x14ac:dyDescent="0.3">
      <c r="A817" t="s">
        <v>1130</v>
      </c>
      <c r="B817">
        <v>1420199</v>
      </c>
      <c r="C817" t="s">
        <v>5407</v>
      </c>
      <c r="D817" s="12">
        <v>45838</v>
      </c>
      <c r="E817" t="s">
        <v>3422</v>
      </c>
      <c r="F817" t="s">
        <v>2819</v>
      </c>
      <c r="G817" t="s">
        <v>2788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https://aterpa-my.sharepoint.com/:f:/g/personal/luis_nunes_aterpa_com_br/IgCVlEOybDu1RrUmmUcPpVgkATRdwz5TarAfYpSYiAP79mY?e=3yxZxw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7" t="s">
        <v>4787</v>
      </c>
    </row>
    <row r="818" spans="1:15" hidden="1" x14ac:dyDescent="0.3">
      <c r="A818" t="s">
        <v>1131</v>
      </c>
      <c r="B818">
        <v>486725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2789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https://aterpa-my.sharepoint.com/:f:/g/personal/luis_nunes_aterpa_com_br/IgCVlEOybDu1RrUmmUcPpVgkATRdwz5TarAfYpSYiAP79mY?e=3yxZxw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8" t="s">
        <v>4787</v>
      </c>
    </row>
    <row r="819" spans="1:15" hidden="1" x14ac:dyDescent="0.3">
      <c r="A819" t="s">
        <v>1132</v>
      </c>
      <c r="B819">
        <v>1241311</v>
      </c>
      <c r="C819" t="s">
        <v>5407</v>
      </c>
      <c r="D819" s="12">
        <v>45838</v>
      </c>
      <c r="E819" t="s">
        <v>3423</v>
      </c>
      <c r="F819" t="s">
        <v>2819</v>
      </c>
      <c r="G819" t="s">
        <v>2788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https://aterpa-my.sharepoint.com/:f:/g/personal/luis_nunes_aterpa_com_br/IgCVlEOybDu1RrUmmUcPpVgkATRdwz5TarAfYpSYiAP79mY?e=3yxZxw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19" t="s">
        <v>4787</v>
      </c>
    </row>
    <row r="820" spans="1:15" hidden="1" x14ac:dyDescent="0.3">
      <c r="A820" t="s">
        <v>1133</v>
      </c>
      <c r="B820">
        <v>541917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2789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https://aterpa-my.sharepoint.com/:f:/g/personal/luis_nunes_aterpa_com_br/IgCVlEOybDu1RrUmmUcPpVgkATRdwz5TarAfYpSYiAP79mY?e=3yxZxw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0" t="s">
        <v>4787</v>
      </c>
    </row>
    <row r="821" spans="1:15" hidden="1" x14ac:dyDescent="0.3">
      <c r="A821" t="s">
        <v>1134</v>
      </c>
      <c r="B821">
        <v>1302743</v>
      </c>
      <c r="C821" t="s">
        <v>5407</v>
      </c>
      <c r="D821" s="12">
        <v>45838</v>
      </c>
      <c r="E821" t="s">
        <v>3424</v>
      </c>
      <c r="F821" t="s">
        <v>2792</v>
      </c>
      <c r="G821" t="s">
        <v>2788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https://aterpa-my.sharepoint.com/:f:/g/personal/luis_nunes_aterpa_com_br/IgCVlEOybDu1RrUmmUcPpVgkATRdwz5TarAfYpSYiAP79mY?e=3yxZxw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1" t="s">
        <v>4787</v>
      </c>
    </row>
    <row r="822" spans="1:15" hidden="1" x14ac:dyDescent="0.3">
      <c r="A822" t="s">
        <v>1135</v>
      </c>
      <c r="B822">
        <v>555787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2789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https://aterpa-my.sharepoint.com/:f:/g/personal/luis_nunes_aterpa_com_br/IgCVlEOybDu1RrUmmUcPpVgkATRdwz5TarAfYpSYiAP79mY?e=3yxZxw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2" t="s">
        <v>4787</v>
      </c>
    </row>
    <row r="823" spans="1:15" hidden="1" x14ac:dyDescent="0.3">
      <c r="A823" t="s">
        <v>1136</v>
      </c>
      <c r="B823">
        <v>1367261</v>
      </c>
      <c r="C823" t="s">
        <v>5407</v>
      </c>
      <c r="D823" s="12">
        <v>45838</v>
      </c>
      <c r="E823" t="s">
        <v>3425</v>
      </c>
      <c r="F823" t="s">
        <v>2819</v>
      </c>
      <c r="G823" t="s">
        <v>2788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https://aterpa-my.sharepoint.com/:f:/g/personal/luis_nunes_aterpa_com_br/IgCVlEOybDu1RrUmmUcPpVgkATRdwz5TarAfYpSYiAP79mY?e=3yxZxw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3" t="s">
        <v>4787</v>
      </c>
    </row>
    <row r="824" spans="1:15" hidden="1" x14ac:dyDescent="0.3">
      <c r="A824" t="s">
        <v>1137</v>
      </c>
      <c r="B824">
        <v>566833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2789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https://aterpa-my.sharepoint.com/:f:/g/personal/luis_nunes_aterpa_com_br/IgCVlEOybDu1RrUmmUcPpVgkATRdwz5TarAfYpSYiAP79mY?e=3yxZxw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4" t="s">
        <v>4787</v>
      </c>
    </row>
    <row r="825" spans="1:15" hidden="1" x14ac:dyDescent="0.3">
      <c r="A825" t="s">
        <v>1138</v>
      </c>
      <c r="B825">
        <v>1244539</v>
      </c>
      <c r="C825" t="s">
        <v>5407</v>
      </c>
      <c r="D825" s="12">
        <v>45838</v>
      </c>
      <c r="E825" t="s">
        <v>3426</v>
      </c>
      <c r="F825" t="s">
        <v>2819</v>
      </c>
      <c r="G825" t="s">
        <v>2788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https://aterpa-my.sharepoint.com/:f:/g/personal/luis_nunes_aterpa_com_br/IgCVlEOybDu1RrUmmUcPpVgkATRdwz5TarAfYpSYiAP79mY?e=3yxZxw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5" t="s">
        <v>4787</v>
      </c>
    </row>
    <row r="826" spans="1:15" hidden="1" x14ac:dyDescent="0.3">
      <c r="A826" t="s">
        <v>1139</v>
      </c>
      <c r="B826">
        <v>428949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2789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https://aterpa-my.sharepoint.com/:f:/g/personal/luis_nunes_aterpa_com_br/IgCVlEOybDu1RrUmmUcPpVgkATRdwz5TarAfYpSYiAP79mY?e=3yxZxw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6" t="s">
        <v>4787</v>
      </c>
    </row>
    <row r="827" spans="1:15" hidden="1" x14ac:dyDescent="0.3">
      <c r="A827" t="s">
        <v>1140</v>
      </c>
      <c r="B827">
        <v>1485362</v>
      </c>
      <c r="C827" t="s">
        <v>5407</v>
      </c>
      <c r="D827" s="12">
        <v>45838</v>
      </c>
      <c r="E827" t="s">
        <v>3427</v>
      </c>
      <c r="F827" t="s">
        <v>2819</v>
      </c>
      <c r="G827" t="s">
        <v>2788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https://aterpa-my.sharepoint.com/:f:/g/personal/luis_nunes_aterpa_com_br/IgCVlEOybDu1RrUmmUcPpVgkATRdwz5TarAfYpSYiAP79mY?e=3yxZxw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7" t="s">
        <v>4787</v>
      </c>
    </row>
    <row r="828" spans="1:15" hidden="1" x14ac:dyDescent="0.3">
      <c r="A828" t="s">
        <v>1141</v>
      </c>
      <c r="B828">
        <v>589051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2789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https://aterpa-my.sharepoint.com/:f:/g/personal/luis_nunes_aterpa_com_br/IgCVlEOybDu1RrUmmUcPpVgkATRdwz5TarAfYpSYiAP79mY?e=3yxZxw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8" t="s">
        <v>4787</v>
      </c>
    </row>
    <row r="829" spans="1:15" hidden="1" x14ac:dyDescent="0.3">
      <c r="A829" t="s">
        <v>1142</v>
      </c>
      <c r="B829">
        <v>1301572</v>
      </c>
      <c r="C829" t="s">
        <v>5407</v>
      </c>
      <c r="D829" s="12">
        <v>45838</v>
      </c>
      <c r="E829" t="s">
        <v>3428</v>
      </c>
      <c r="F829" t="s">
        <v>2792</v>
      </c>
      <c r="G829" t="s">
        <v>2788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https://aterpa-my.sharepoint.com/:f:/g/personal/luis_nunes_aterpa_com_br/IgCVlEOybDu1RrUmmUcPpVgkATRdwz5TarAfYpSYiAP79mY?e=3yxZxw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29" t="s">
        <v>4787</v>
      </c>
    </row>
    <row r="830" spans="1:15" hidden="1" x14ac:dyDescent="0.3">
      <c r="A830" t="s">
        <v>1143</v>
      </c>
      <c r="B830">
        <v>537306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2789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https://aterpa-my.sharepoint.com/:f:/g/personal/luis_nunes_aterpa_com_br/IgCVlEOybDu1RrUmmUcPpVgkATRdwz5TarAfYpSYiAP79mY?e=3yxZxw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0" t="s">
        <v>4787</v>
      </c>
    </row>
    <row r="831" spans="1:15" hidden="1" x14ac:dyDescent="0.3">
      <c r="A831" t="s">
        <v>1144</v>
      </c>
      <c r="B831">
        <v>1281133</v>
      </c>
      <c r="C831" t="s">
        <v>5407</v>
      </c>
      <c r="D831" s="12">
        <v>45838</v>
      </c>
      <c r="E831" t="s">
        <v>3429</v>
      </c>
      <c r="F831" t="s">
        <v>2819</v>
      </c>
      <c r="G831" t="s">
        <v>2788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https://aterpa-my.sharepoint.com/:f:/g/personal/luis_nunes_aterpa_com_br/IgCVlEOybDu1RrUmmUcPpVgkATRdwz5TarAfYpSYiAP79mY?e=3yxZxw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1" t="s">
        <v>4787</v>
      </c>
    </row>
    <row r="832" spans="1:15" hidden="1" x14ac:dyDescent="0.3">
      <c r="A832" t="s">
        <v>1145</v>
      </c>
      <c r="B832">
        <v>384538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2789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https://aterpa-my.sharepoint.com/:f:/g/personal/luis_nunes_aterpa_com_br/IgCVlEOybDu1RrUmmUcPpVgkATRdwz5TarAfYpSYiAP79mY?e=3yxZxw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2" t="s">
        <v>4787</v>
      </c>
    </row>
    <row r="833" spans="1:15" hidden="1" x14ac:dyDescent="0.3">
      <c r="A833" t="s">
        <v>1146</v>
      </c>
      <c r="B833">
        <v>1409703</v>
      </c>
      <c r="C833" t="s">
        <v>5407</v>
      </c>
      <c r="D833" s="12">
        <v>45838</v>
      </c>
      <c r="E833" t="s">
        <v>3430</v>
      </c>
      <c r="F833" t="s">
        <v>2819</v>
      </c>
      <c r="G833" t="s">
        <v>2788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https://aterpa-my.sharepoint.com/:f:/g/personal/luis_nunes_aterpa_com_br/IgCVlEOybDu1RrUmmUcPpVgkATRdwz5TarAfYpSYiAP79mY?e=3yxZxw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3" t="s">
        <v>4787</v>
      </c>
    </row>
    <row r="834" spans="1:15" hidden="1" x14ac:dyDescent="0.3">
      <c r="A834" t="s">
        <v>1147</v>
      </c>
      <c r="B834">
        <v>562246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2789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https://aterpa-my.sharepoint.com/:f:/g/personal/luis_nunes_aterpa_com_br/IgCVlEOybDu1RrUmmUcPpVgkATRdwz5TarAfYpSYiAP79mY?e=3yxZxw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4" t="s">
        <v>4787</v>
      </c>
    </row>
    <row r="835" spans="1:15" hidden="1" x14ac:dyDescent="0.3">
      <c r="A835" t="s">
        <v>1148</v>
      </c>
      <c r="B835">
        <v>1341842</v>
      </c>
      <c r="C835" t="s">
        <v>5407</v>
      </c>
      <c r="D835" s="12">
        <v>45838</v>
      </c>
      <c r="E835" t="s">
        <v>3431</v>
      </c>
      <c r="F835" t="s">
        <v>2819</v>
      </c>
      <c r="G835" t="s">
        <v>2788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https://aterpa-my.sharepoint.com/:f:/g/personal/luis_nunes_aterpa_com_br/IgCVlEOybDu1RrUmmUcPpVgkATRdwz5TarAfYpSYiAP79mY?e=3yxZxw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5" t="s">
        <v>4787</v>
      </c>
    </row>
    <row r="836" spans="1:15" hidden="1" x14ac:dyDescent="0.3">
      <c r="A836" t="s">
        <v>1149</v>
      </c>
      <c r="B836">
        <v>382669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2789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https://aterpa-my.sharepoint.com/:f:/g/personal/luis_nunes_aterpa_com_br/IgCVlEOybDu1RrUmmUcPpVgkATRdwz5TarAfYpSYiAP79mY?e=3yxZxw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6" t="s">
        <v>4787</v>
      </c>
    </row>
    <row r="837" spans="1:15" hidden="1" x14ac:dyDescent="0.3">
      <c r="A837" t="s">
        <v>1150</v>
      </c>
      <c r="B837">
        <v>1465736</v>
      </c>
      <c r="C837" t="s">
        <v>5407</v>
      </c>
      <c r="D837" s="12">
        <v>45838</v>
      </c>
      <c r="E837" t="s">
        <v>3432</v>
      </c>
      <c r="F837" t="s">
        <v>2819</v>
      </c>
      <c r="G837" t="s">
        <v>2788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https://aterpa-my.sharepoint.com/:f:/g/personal/luis_nunes_aterpa_com_br/IgCVlEOybDu1RrUmmUcPpVgkATRdwz5TarAfYpSYiAP79mY?e=3yxZxw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7" t="s">
        <v>4787</v>
      </c>
    </row>
    <row r="838" spans="1:15" hidden="1" x14ac:dyDescent="0.3">
      <c r="A838" t="s">
        <v>1151</v>
      </c>
      <c r="B838">
        <v>475536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2789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https://aterpa-my.sharepoint.com/:f:/g/personal/luis_nunes_aterpa_com_br/IgCVlEOybDu1RrUmmUcPpVgkATRdwz5TarAfYpSYiAP79mY?e=3yxZxw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8" t="s">
        <v>4787</v>
      </c>
    </row>
    <row r="839" spans="1:15" hidden="1" x14ac:dyDescent="0.3">
      <c r="A839" t="s">
        <v>1152</v>
      </c>
      <c r="B839">
        <v>1384021</v>
      </c>
      <c r="C839" t="s">
        <v>5407</v>
      </c>
      <c r="D839" s="12">
        <v>45838</v>
      </c>
      <c r="E839" t="s">
        <v>3433</v>
      </c>
      <c r="F839" t="s">
        <v>2819</v>
      </c>
      <c r="G839" t="s">
        <v>2788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https://aterpa-my.sharepoint.com/:f:/g/personal/luis_nunes_aterpa_com_br/IgCVlEOybDu1RrUmmUcPpVgkATRdwz5TarAfYpSYiAP79mY?e=3yxZxw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39" t="s">
        <v>4787</v>
      </c>
    </row>
    <row r="840" spans="1:15" hidden="1" x14ac:dyDescent="0.3">
      <c r="A840" t="s">
        <v>1153</v>
      </c>
      <c r="B840">
        <v>406189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2789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https://aterpa-my.sharepoint.com/:f:/g/personal/luis_nunes_aterpa_com_br/IgCVlEOybDu1RrUmmUcPpVgkATRdwz5TarAfYpSYiAP79mY?e=3yxZxw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0" t="s">
        <v>4787</v>
      </c>
    </row>
    <row r="841" spans="1:15" hidden="1" x14ac:dyDescent="0.3">
      <c r="A841" t="s">
        <v>1154</v>
      </c>
      <c r="B841">
        <v>1392523</v>
      </c>
      <c r="C841" t="s">
        <v>5407</v>
      </c>
      <c r="D841" s="12">
        <v>45838</v>
      </c>
      <c r="E841" t="s">
        <v>3434</v>
      </c>
      <c r="F841" t="s">
        <v>2819</v>
      </c>
      <c r="G841" t="s">
        <v>2788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https://aterpa-my.sharepoint.com/:f:/g/personal/luis_nunes_aterpa_com_br/IgCVlEOybDu1RrUmmUcPpVgkATRdwz5TarAfYpSYiAP79mY?e=3yxZxw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1" t="s">
        <v>4787</v>
      </c>
    </row>
    <row r="842" spans="1:15" hidden="1" x14ac:dyDescent="0.3">
      <c r="A842" t="s">
        <v>1155</v>
      </c>
      <c r="B842">
        <v>483111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2789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https://aterpa-my.sharepoint.com/:f:/g/personal/luis_nunes_aterpa_com_br/IgCVlEOybDu1RrUmmUcPpVgkATRdwz5TarAfYpSYiAP79mY?e=3yxZxw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2" t="s">
        <v>4787</v>
      </c>
    </row>
    <row r="843" spans="1:15" hidden="1" x14ac:dyDescent="0.3">
      <c r="A843" t="s">
        <v>1156</v>
      </c>
      <c r="B843">
        <v>1562076</v>
      </c>
      <c r="C843" t="s">
        <v>5407</v>
      </c>
      <c r="D843" s="12">
        <v>45838</v>
      </c>
      <c r="E843" t="s">
        <v>3435</v>
      </c>
      <c r="F843" t="s">
        <v>2792</v>
      </c>
      <c r="G843" t="s">
        <v>2788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https://aterpa-my.sharepoint.com/:f:/g/personal/luis_nunes_aterpa_com_br/IgCVlEOybDu1RrUmmUcPpVgkATRdwz5TarAfYpSYiAP79mY?e=3yxZxw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3" t="s">
        <v>4787</v>
      </c>
    </row>
    <row r="844" spans="1:15" hidden="1" x14ac:dyDescent="0.3">
      <c r="A844" t="s">
        <v>1157</v>
      </c>
      <c r="B844">
        <v>747687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2789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https://aterpa-my.sharepoint.com/:f:/g/personal/luis_nunes_aterpa_com_br/IgCVlEOybDu1RrUmmUcPpVgkATRdwz5TarAfYpSYiAP79mY?e=3yxZxw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4" t="s">
        <v>4787</v>
      </c>
    </row>
    <row r="845" spans="1:15" hidden="1" x14ac:dyDescent="0.3">
      <c r="A845" t="s">
        <v>1158</v>
      </c>
      <c r="B845">
        <v>1417223</v>
      </c>
      <c r="C845" t="s">
        <v>5407</v>
      </c>
      <c r="D845" s="12">
        <v>45838</v>
      </c>
      <c r="E845" t="s">
        <v>3436</v>
      </c>
      <c r="F845" t="s">
        <v>2792</v>
      </c>
      <c r="G845" t="s">
        <v>2788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https://aterpa-my.sharepoint.com/:f:/g/personal/luis_nunes_aterpa_com_br/IgCVlEOybDu1RrUmmUcPpVgkATRdwz5TarAfYpSYiAP79mY?e=3yxZxw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5" t="s">
        <v>4787</v>
      </c>
    </row>
    <row r="846" spans="1:15" hidden="1" x14ac:dyDescent="0.3">
      <c r="A846" t="s">
        <v>1159</v>
      </c>
      <c r="B846">
        <v>428147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2789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https://aterpa-my.sharepoint.com/:f:/g/personal/luis_nunes_aterpa_com_br/IgCVlEOybDu1RrUmmUcPpVgkATRdwz5TarAfYpSYiAP79mY?e=3yxZxw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6" t="s">
        <v>4787</v>
      </c>
    </row>
    <row r="847" spans="1:15" hidden="1" x14ac:dyDescent="0.3">
      <c r="A847" t="s">
        <v>1160</v>
      </c>
      <c r="B847">
        <v>2074369</v>
      </c>
      <c r="C847" t="s">
        <v>5407</v>
      </c>
      <c r="D847" s="12">
        <v>45838</v>
      </c>
      <c r="E847" t="s">
        <v>3437</v>
      </c>
      <c r="F847" t="s">
        <v>2819</v>
      </c>
      <c r="G847" t="s">
        <v>2788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https://aterpa-my.sharepoint.com/:f:/g/personal/luis_nunes_aterpa_com_br/IgCVlEOybDu1RrUmmUcPpVgkATRdwz5TarAfYpSYiAP79mY?e=3yxZxw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7" t="s">
        <v>4787</v>
      </c>
    </row>
    <row r="848" spans="1:15" hidden="1" x14ac:dyDescent="0.3">
      <c r="A848" t="s">
        <v>1161</v>
      </c>
      <c r="B848">
        <v>1054150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2789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https://aterpa-my.sharepoint.com/:f:/g/personal/luis_nunes_aterpa_com_br/IgCVlEOybDu1RrUmmUcPpVgkATRdwz5TarAfYpSYiAP79mY?e=3yxZxw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8" t="s">
        <v>4787</v>
      </c>
    </row>
    <row r="849" spans="1:15" hidden="1" x14ac:dyDescent="0.3">
      <c r="A849" t="s">
        <v>1162</v>
      </c>
      <c r="B849">
        <v>1576392</v>
      </c>
      <c r="C849" t="s">
        <v>5407</v>
      </c>
      <c r="D849" s="12">
        <v>45838</v>
      </c>
      <c r="E849" t="s">
        <v>3438</v>
      </c>
      <c r="F849" t="s">
        <v>2819</v>
      </c>
      <c r="G849" t="s">
        <v>2788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https://aterpa-my.sharepoint.com/:f:/g/personal/luis_nunes_aterpa_com_br/IgCVlEOybDu1RrUmmUcPpVgkATRdwz5TarAfYpSYiAP79mY?e=3yxZxw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49" t="s">
        <v>4787</v>
      </c>
    </row>
    <row r="850" spans="1:15" hidden="1" x14ac:dyDescent="0.3">
      <c r="A850" t="s">
        <v>1163</v>
      </c>
      <c r="B850">
        <v>865644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2789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https://aterpa-my.sharepoint.com/:f:/g/personal/luis_nunes_aterpa_com_br/IgCVlEOybDu1RrUmmUcPpVgkATRdwz5TarAfYpSYiAP79mY?e=3yxZxw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0" t="s">
        <v>4787</v>
      </c>
    </row>
    <row r="851" spans="1:15" hidden="1" x14ac:dyDescent="0.3">
      <c r="A851" t="s">
        <v>1164</v>
      </c>
      <c r="B851">
        <v>2201450</v>
      </c>
      <c r="C851" t="s">
        <v>5407</v>
      </c>
      <c r="D851" s="12">
        <v>45838</v>
      </c>
      <c r="E851" t="s">
        <v>3439</v>
      </c>
      <c r="F851" t="s">
        <v>2819</v>
      </c>
      <c r="G851" t="s">
        <v>2788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https://aterpa-my.sharepoint.com/:f:/g/personal/luis_nunes_aterpa_com_br/IgCVlEOybDu1RrUmmUcPpVgkATRdwz5TarAfYpSYiAP79mY?e=3yxZxw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1" t="s">
        <v>4787</v>
      </c>
    </row>
    <row r="852" spans="1:15" hidden="1" x14ac:dyDescent="0.3">
      <c r="A852" t="s">
        <v>1165</v>
      </c>
      <c r="B852">
        <v>478712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2789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https://aterpa-my.sharepoint.com/:f:/g/personal/luis_nunes_aterpa_com_br/IgCVlEOybDu1RrUmmUcPpVgkATRdwz5TarAfYpSYiAP79mY?e=3yxZxw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2" t="s">
        <v>4787</v>
      </c>
    </row>
    <row r="853" spans="1:15" hidden="1" x14ac:dyDescent="0.3">
      <c r="A853" t="s">
        <v>1166</v>
      </c>
      <c r="B853">
        <v>20509386</v>
      </c>
      <c r="C853" t="s">
        <v>5407</v>
      </c>
      <c r="D853" s="12">
        <v>45838</v>
      </c>
      <c r="E853" t="s">
        <v>3440</v>
      </c>
      <c r="F853" t="s">
        <v>2819</v>
      </c>
      <c r="G853" t="s">
        <v>2788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https://aterpa-my.sharepoint.com/:f:/g/personal/luis_nunes_aterpa_com_br/IgCVlEOybDu1RrUmmUcPpVgkATRdwz5TarAfYpSYiAP79mY?e=3yxZxw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3" t="s">
        <v>4787</v>
      </c>
    </row>
    <row r="854" spans="1:15" hidden="1" x14ac:dyDescent="0.3">
      <c r="A854" t="s">
        <v>1167</v>
      </c>
      <c r="B854">
        <v>542186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2789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https://aterpa-my.sharepoint.com/:f:/g/personal/luis_nunes_aterpa_com_br/IgCVlEOybDu1RrUmmUcPpVgkATRdwz5TarAfYpSYiAP79mY?e=3yxZxw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4" t="s">
        <v>4787</v>
      </c>
    </row>
    <row r="855" spans="1:15" hidden="1" x14ac:dyDescent="0.3">
      <c r="A855" t="s">
        <v>1168</v>
      </c>
      <c r="B855">
        <v>12287673</v>
      </c>
      <c r="C855" t="s">
        <v>5407</v>
      </c>
      <c r="D855" s="12">
        <v>45838</v>
      </c>
      <c r="E855" t="s">
        <v>3441</v>
      </c>
      <c r="F855" t="s">
        <v>2819</v>
      </c>
      <c r="G855" t="s">
        <v>2788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https://aterpa-my.sharepoint.com/:f:/g/personal/luis_nunes_aterpa_com_br/IgCVlEOybDu1RrUmmUcPpVgkATRdwz5TarAfYpSYiAP79mY?e=3yxZxw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5" t="s">
        <v>4787</v>
      </c>
    </row>
    <row r="856" spans="1:15" hidden="1" x14ac:dyDescent="0.3">
      <c r="A856" t="s">
        <v>1169</v>
      </c>
      <c r="B856">
        <v>366320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2789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https://aterpa-my.sharepoint.com/:f:/g/personal/luis_nunes_aterpa_com_br/IgCVlEOybDu1RrUmmUcPpVgkATRdwz5TarAfYpSYiAP79mY?e=3yxZxw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6" t="s">
        <v>4787</v>
      </c>
    </row>
    <row r="857" spans="1:15" hidden="1" x14ac:dyDescent="0.3">
      <c r="A857" t="s">
        <v>1170</v>
      </c>
      <c r="B857">
        <v>19590407</v>
      </c>
      <c r="C857" t="s">
        <v>5407</v>
      </c>
      <c r="D857" s="12">
        <v>45838</v>
      </c>
      <c r="E857" t="s">
        <v>3442</v>
      </c>
      <c r="F857" t="s">
        <v>2798</v>
      </c>
      <c r="G857" t="s">
        <v>2788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https://aterpa-my.sharepoint.com/:f:/g/personal/luis_nunes_aterpa_com_br/IgCVlEOybDu1RrUmmUcPpVgkATRdwz5TarAfYpSYiAP79mY?e=3yxZxw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7" t="s">
        <v>4787</v>
      </c>
    </row>
    <row r="858" spans="1:15" hidden="1" x14ac:dyDescent="0.3">
      <c r="A858" t="s">
        <v>1171</v>
      </c>
      <c r="B858">
        <v>815506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2789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https://aterpa-my.sharepoint.com/:f:/g/personal/luis_nunes_aterpa_com_br/IgCVlEOybDu1RrUmmUcPpVgkATRdwz5TarAfYpSYiAP79mY?e=3yxZxw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8" t="s">
        <v>4787</v>
      </c>
    </row>
    <row r="859" spans="1:15" hidden="1" x14ac:dyDescent="0.3">
      <c r="A859" t="s">
        <v>1172</v>
      </c>
      <c r="B859">
        <v>1677891</v>
      </c>
      <c r="C859" t="s">
        <v>5407</v>
      </c>
      <c r="D859" s="12">
        <v>45838</v>
      </c>
      <c r="E859" t="s">
        <v>3443</v>
      </c>
      <c r="F859" t="s">
        <v>2800</v>
      </c>
      <c r="G859" t="s">
        <v>2788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https://aterpa-my.sharepoint.com/:f:/g/personal/luis_nunes_aterpa_com_br/IgCVlEOybDu1RrUmmUcPpVgkATRdwz5TarAfYpSYiAP79mY?e=3yxZxw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59" t="s">
        <v>4787</v>
      </c>
    </row>
    <row r="860" spans="1:15" hidden="1" x14ac:dyDescent="0.3">
      <c r="A860" t="s">
        <v>1173</v>
      </c>
      <c r="B860">
        <v>826919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2789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https://aterpa-my.sharepoint.com/:f:/g/personal/luis_nunes_aterpa_com_br/IgCVlEOybDu1RrUmmUcPpVgkATRdwz5TarAfYpSYiAP79mY?e=3yxZxw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0" t="s">
        <v>4787</v>
      </c>
    </row>
    <row r="861" spans="1:15" hidden="1" x14ac:dyDescent="0.3">
      <c r="A861" t="s">
        <v>1174</v>
      </c>
      <c r="B861">
        <v>1471750</v>
      </c>
      <c r="C861" t="s">
        <v>5407</v>
      </c>
      <c r="D861" s="12">
        <v>45838</v>
      </c>
      <c r="E861" t="s">
        <v>3444</v>
      </c>
      <c r="F861" t="s">
        <v>2800</v>
      </c>
      <c r="G861" t="s">
        <v>2788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https://aterpa-my.sharepoint.com/:f:/g/personal/luis_nunes_aterpa_com_br/IgCVlEOybDu1RrUmmUcPpVgkATRdwz5TarAfYpSYiAP79mY?e=3yxZxw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1" t="s">
        <v>4787</v>
      </c>
    </row>
    <row r="862" spans="1:15" hidden="1" x14ac:dyDescent="0.3">
      <c r="A862" t="s">
        <v>1175</v>
      </c>
      <c r="B862">
        <v>621933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2789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https://aterpa-my.sharepoint.com/:f:/g/personal/luis_nunes_aterpa_com_br/IgCVlEOybDu1RrUmmUcPpVgkATRdwz5TarAfYpSYiAP79mY?e=3yxZxw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2" t="s">
        <v>4787</v>
      </c>
    </row>
    <row r="863" spans="1:15" hidden="1" x14ac:dyDescent="0.3">
      <c r="A863" t="s">
        <v>1176</v>
      </c>
      <c r="B863">
        <v>19477394</v>
      </c>
      <c r="C863" t="s">
        <v>5407</v>
      </c>
      <c r="D863" s="12">
        <v>45838</v>
      </c>
      <c r="E863" t="s">
        <v>3445</v>
      </c>
      <c r="F863" t="s">
        <v>2819</v>
      </c>
      <c r="G863" t="s">
        <v>2788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https://aterpa-my.sharepoint.com/:f:/g/personal/luis_nunes_aterpa_com_br/IgCVlEOybDu1RrUmmUcPpVgkATRdwz5TarAfYpSYiAP79mY?e=3yxZxw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3" t="s">
        <v>4787</v>
      </c>
    </row>
    <row r="864" spans="1:15" hidden="1" x14ac:dyDescent="0.3">
      <c r="A864" t="s">
        <v>1177</v>
      </c>
      <c r="B864">
        <v>623045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2789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https://aterpa-my.sharepoint.com/:f:/g/personal/luis_nunes_aterpa_com_br/IgCVlEOybDu1RrUmmUcPpVgkATRdwz5TarAfYpSYiAP79mY?e=3yxZxw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4" t="s">
        <v>4787</v>
      </c>
    </row>
    <row r="865" spans="1:15" hidden="1" x14ac:dyDescent="0.3">
      <c r="A865" t="s">
        <v>1178</v>
      </c>
      <c r="B865">
        <v>9995790</v>
      </c>
      <c r="C865" t="s">
        <v>5407</v>
      </c>
      <c r="D865" s="12">
        <v>45838</v>
      </c>
      <c r="E865" t="s">
        <v>3446</v>
      </c>
      <c r="F865" t="s">
        <v>2800</v>
      </c>
      <c r="G865" t="s">
        <v>2788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https://aterpa-my.sharepoint.com/:f:/g/personal/luis_nunes_aterpa_com_br/IgCVlEOybDu1RrUmmUcPpVgkATRdwz5TarAfYpSYiAP79mY?e=3yxZxw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5" t="s">
        <v>4787</v>
      </c>
    </row>
    <row r="866" spans="1:15" hidden="1" x14ac:dyDescent="0.3">
      <c r="A866" t="s">
        <v>1179</v>
      </c>
      <c r="B866">
        <v>520756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2789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https://aterpa-my.sharepoint.com/:f:/g/personal/luis_nunes_aterpa_com_br/IgCVlEOybDu1RrUmmUcPpVgkATRdwz5TarAfYpSYiAP79mY?e=3yxZxw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6" t="s">
        <v>4787</v>
      </c>
    </row>
    <row r="867" spans="1:15" hidden="1" x14ac:dyDescent="0.3">
      <c r="A867" t="s">
        <v>812</v>
      </c>
      <c r="B867">
        <v>1183105</v>
      </c>
      <c r="C867" t="s">
        <v>5407</v>
      </c>
      <c r="D867" s="12">
        <v>45838</v>
      </c>
      <c r="E867" t="s">
        <v>3256</v>
      </c>
      <c r="F867" t="s">
        <v>2796</v>
      </c>
      <c r="G867" t="s">
        <v>2788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https://aterpa-my.sharepoint.com/:f:/g/personal/luis_nunes_aterpa_com_br/IgCVlEOybDu1RrUmmUcPpVgkATRdwz5TarAfYpSYiAP79mY?e=3yxZxw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7" t="s">
        <v>4787</v>
      </c>
    </row>
    <row r="868" spans="1:15" hidden="1" x14ac:dyDescent="0.3">
      <c r="A868" t="s">
        <v>813</v>
      </c>
      <c r="B868">
        <v>511046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2789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https://aterpa-my.sharepoint.com/:f:/g/personal/luis_nunes_aterpa_com_br/IgCVlEOybDu1RrUmmUcPpVgkATRdwz5TarAfYpSYiAP79mY?e=3yxZxw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8" t="s">
        <v>4787</v>
      </c>
    </row>
    <row r="869" spans="1:15" hidden="1" x14ac:dyDescent="0.3">
      <c r="A869" t="s">
        <v>814</v>
      </c>
      <c r="B869">
        <v>1205107</v>
      </c>
      <c r="C869" t="s">
        <v>5407</v>
      </c>
      <c r="D869" s="12">
        <v>45838</v>
      </c>
      <c r="E869" t="s">
        <v>3257</v>
      </c>
      <c r="F869" t="s">
        <v>2796</v>
      </c>
      <c r="G869" t="s">
        <v>2788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https://aterpa-my.sharepoint.com/:f:/g/personal/luis_nunes_aterpa_com_br/IgCVlEOybDu1RrUmmUcPpVgkATRdwz5TarAfYpSYiAP79mY?e=3yxZxw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69" t="s">
        <v>4787</v>
      </c>
    </row>
    <row r="870" spans="1:15" hidden="1" x14ac:dyDescent="0.3">
      <c r="A870" t="s">
        <v>815</v>
      </c>
      <c r="B870">
        <v>587495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2789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https://aterpa-my.sharepoint.com/:f:/g/personal/luis_nunes_aterpa_com_br/IgCVlEOybDu1RrUmmUcPpVgkATRdwz5TarAfYpSYiAP79mY?e=3yxZxw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70" t="s">
        <v>4787</v>
      </c>
    </row>
    <row r="871" spans="1:15" hidden="1" x14ac:dyDescent="0.3">
      <c r="A871" t="s">
        <v>816</v>
      </c>
      <c r="B871">
        <v>1351890</v>
      </c>
      <c r="C871" t="s">
        <v>5407</v>
      </c>
      <c r="D871" s="12">
        <v>45838</v>
      </c>
      <c r="E871" t="s">
        <v>3258</v>
      </c>
      <c r="F871" t="s">
        <v>2826</v>
      </c>
      <c r="G871" t="s">
        <v>2788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https://aterpa-my.sharepoint.com/:f:/g/personal/luis_nunes_aterpa_com_br/IgCVlEOybDu1RrUmmUcPpVgkATRdwz5TarAfYpSYiAP79mY?e=3yxZxw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71" t="s">
        <v>4787</v>
      </c>
    </row>
    <row r="872" spans="1:15" hidden="1" x14ac:dyDescent="0.3">
      <c r="A872" t="s">
        <v>817</v>
      </c>
      <c r="B872">
        <v>534849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2789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https://aterpa-my.sharepoint.com/:f:/g/personal/luis_nunes_aterpa_com_br/IgCVlEOybDu1RrUmmUcPpVgkATRdwz5TarAfYpSYiAP79mY?e=3yxZxw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72" t="s">
        <v>4787</v>
      </c>
    </row>
    <row r="873" spans="1:15" hidden="1" x14ac:dyDescent="0.3">
      <c r="A873" t="s">
        <v>818</v>
      </c>
      <c r="B873">
        <v>1158610</v>
      </c>
      <c r="C873" t="s">
        <v>5407</v>
      </c>
      <c r="D873" s="12">
        <v>45838</v>
      </c>
      <c r="E873" t="s">
        <v>3259</v>
      </c>
      <c r="F873" t="s">
        <v>2798</v>
      </c>
      <c r="G873" t="s">
        <v>2788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https://aterpa-my.sharepoint.com/:f:/g/personal/luis_nunes_aterpa_com_br/IgCVlEOybDu1RrUmmUcPpVgkATRdwz5TarAfYpSYiAP79mY?e=3yxZxw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73" t="s">
        <v>4787</v>
      </c>
    </row>
    <row r="874" spans="1:15" hidden="1" x14ac:dyDescent="0.3">
      <c r="A874" t="s">
        <v>819</v>
      </c>
      <c r="B874">
        <v>551182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2789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https://aterpa-my.sharepoint.com/:f:/g/personal/luis_nunes_aterpa_com_br/IgCVlEOybDu1RrUmmUcPpVgkATRdwz5TarAfYpSYiAP79mY?e=3yxZxw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74" t="s">
        <v>4787</v>
      </c>
    </row>
    <row r="875" spans="1:15" hidden="1" x14ac:dyDescent="0.3">
      <c r="A875" t="s">
        <v>820</v>
      </c>
      <c r="B875">
        <v>1198815</v>
      </c>
      <c r="C875" t="s">
        <v>5407</v>
      </c>
      <c r="D875" s="12">
        <v>45838</v>
      </c>
      <c r="E875" t="s">
        <v>3260</v>
      </c>
      <c r="F875" t="s">
        <v>2800</v>
      </c>
      <c r="G875" t="s">
        <v>2788</v>
      </c>
      <c r="H875" t="str">
        <f>IF(_xlfn.XLOOKUP(E875,LD_01[DOCUMENTO],LD_01[REVISÃO])=F875,"VIGENTE","OBSOLETO")</f>
        <v>OBSOLETO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https://aterpa-my.sharepoint.com/:f:/g/personal/luis_nunes_aterpa_com_br/IgCVlEOybDu1RrUmmUcPpVgkATRdwz5TarAfYpSYiAP79mY?e=3yxZxw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75" t="s">
        <v>4787</v>
      </c>
    </row>
    <row r="876" spans="1:15" hidden="1" x14ac:dyDescent="0.3">
      <c r="A876" t="s">
        <v>821</v>
      </c>
      <c r="B876">
        <v>494136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2789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https://aterpa-my.sharepoint.com/:f:/g/personal/luis_nunes_aterpa_com_br/IgCVlEOybDu1RrUmmUcPpVgkATRdwz5TarAfYpSYiAP79mY?e=3yxZxw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76" t="s">
        <v>4787</v>
      </c>
    </row>
    <row r="877" spans="1:15" hidden="1" x14ac:dyDescent="0.3">
      <c r="A877" t="s">
        <v>822</v>
      </c>
      <c r="B877">
        <v>1303716</v>
      </c>
      <c r="C877" t="s">
        <v>5407</v>
      </c>
      <c r="D877" s="12">
        <v>45838</v>
      </c>
      <c r="E877" t="s">
        <v>3261</v>
      </c>
      <c r="F877" t="s">
        <v>2796</v>
      </c>
      <c r="G877" t="s">
        <v>2788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https://aterpa-my.sharepoint.com/:f:/g/personal/luis_nunes_aterpa_com_br/IgCVlEOybDu1RrUmmUcPpVgkATRdwz5TarAfYpSYiAP79mY?e=3yxZxw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77" t="s">
        <v>4787</v>
      </c>
    </row>
    <row r="878" spans="1:15" hidden="1" x14ac:dyDescent="0.3">
      <c r="A878" t="s">
        <v>823</v>
      </c>
      <c r="B878">
        <v>592860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2789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https://aterpa-my.sharepoint.com/:f:/g/personal/luis_nunes_aterpa_com_br/IgCVlEOybDu1RrUmmUcPpVgkATRdwz5TarAfYpSYiAP79mY?e=3yxZxw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78" t="s">
        <v>4787</v>
      </c>
    </row>
    <row r="879" spans="1:15" hidden="1" x14ac:dyDescent="0.3">
      <c r="A879" t="s">
        <v>824</v>
      </c>
      <c r="B879">
        <v>1152043</v>
      </c>
      <c r="C879" t="s">
        <v>5407</v>
      </c>
      <c r="D879" s="12">
        <v>45838</v>
      </c>
      <c r="E879" t="s">
        <v>3262</v>
      </c>
      <c r="F879" t="s">
        <v>2826</v>
      </c>
      <c r="G879" t="s">
        <v>2788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https://aterpa-my.sharepoint.com/:f:/g/personal/luis_nunes_aterpa_com_br/IgCVlEOybDu1RrUmmUcPpVgkATRdwz5TarAfYpSYiAP79mY?e=3yxZxw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79" t="s">
        <v>4787</v>
      </c>
    </row>
    <row r="880" spans="1:15" hidden="1" x14ac:dyDescent="0.3">
      <c r="A880" t="s">
        <v>825</v>
      </c>
      <c r="B880">
        <v>495897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2789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https://aterpa-my.sharepoint.com/:f:/g/personal/luis_nunes_aterpa_com_br/IgCVlEOybDu1RrUmmUcPpVgkATRdwz5TarAfYpSYiAP79mY?e=3yxZxw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880" t="s">
        <v>4787</v>
      </c>
    </row>
    <row r="881" spans="1:15" hidden="1" x14ac:dyDescent="0.3">
      <c r="A881" t="s">
        <v>826</v>
      </c>
      <c r="B881">
        <v>1300954</v>
      </c>
      <c r="C881" t="s">
        <v>5407</v>
      </c>
      <c r="D881" s="12">
        <v>45838</v>
      </c>
      <c r="E881" t="s">
        <v>3263</v>
      </c>
      <c r="F881" t="s">
        <v>2796</v>
      </c>
      <c r="G881" t="s">
        <v>2788</v>
      </c>
      <c r="H881" t="str">
        <f>IF(_xlfn.XLOOKUP(E881,LD_01[DOCUMENTO],LD_01[REVISÃO])=F881,"VIGENTE","OBSOLETO")</f>
        <v>VIGENTE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https://aterpa-my.sharepoint.com/:f:/g/personal/luis_nunes_aterpa_com_br/IgCVlEOybDu1RrUmmUcPpVgkATRdwz5TarAfYpSYiAP79mY?e=3yxZxw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1" t="s">
        <v>4787</v>
      </c>
    </row>
    <row r="882" spans="1:15" hidden="1" x14ac:dyDescent="0.3">
      <c r="A882" t="s">
        <v>827</v>
      </c>
      <c r="B882">
        <v>627080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2789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https://aterpa-my.sharepoint.com/:f:/g/personal/luis_nunes_aterpa_com_br/IgCVlEOybDu1RrUmmUcPpVgkATRdwz5TarAfYpSYiAP79mY?e=3yxZxw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2" t="s">
        <v>4787</v>
      </c>
    </row>
    <row r="883" spans="1:15" hidden="1" x14ac:dyDescent="0.3">
      <c r="A883" t="s">
        <v>828</v>
      </c>
      <c r="B883">
        <v>1259812</v>
      </c>
      <c r="C883" t="s">
        <v>5407</v>
      </c>
      <c r="D883" s="12">
        <v>45838</v>
      </c>
      <c r="E883" t="s">
        <v>3264</v>
      </c>
      <c r="F883" t="s">
        <v>2798</v>
      </c>
      <c r="G883" t="s">
        <v>2788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https://aterpa-my.sharepoint.com/:f:/g/personal/luis_nunes_aterpa_com_br/IgCVlEOybDu1RrUmmUcPpVgkATRdwz5TarAfYpSYiAP79mY?e=3yxZxw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3" t="s">
        <v>4787</v>
      </c>
    </row>
    <row r="884" spans="1:15" hidden="1" x14ac:dyDescent="0.3">
      <c r="A884" t="s">
        <v>829</v>
      </c>
      <c r="B884">
        <v>601728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2789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https://aterpa-my.sharepoint.com/:f:/g/personal/luis_nunes_aterpa_com_br/IgCVlEOybDu1RrUmmUcPpVgkATRdwz5TarAfYpSYiAP79mY?e=3yxZxw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4" t="s">
        <v>4787</v>
      </c>
    </row>
    <row r="885" spans="1:15" hidden="1" x14ac:dyDescent="0.3">
      <c r="A885" t="s">
        <v>830</v>
      </c>
      <c r="B885">
        <v>1262597</v>
      </c>
      <c r="C885" t="s">
        <v>5407</v>
      </c>
      <c r="D885" s="12">
        <v>45838</v>
      </c>
      <c r="E885" t="s">
        <v>3265</v>
      </c>
      <c r="F885" t="s">
        <v>2826</v>
      </c>
      <c r="G885" t="s">
        <v>2788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https://aterpa-my.sharepoint.com/:f:/g/personal/luis_nunes_aterpa_com_br/IgCVlEOybDu1RrUmmUcPpVgkATRdwz5TarAfYpSYiAP79mY?e=3yxZxw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5" t="s">
        <v>4787</v>
      </c>
    </row>
    <row r="886" spans="1:15" hidden="1" x14ac:dyDescent="0.3">
      <c r="A886" t="s">
        <v>831</v>
      </c>
      <c r="B886">
        <v>461915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2789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https://aterpa-my.sharepoint.com/:f:/g/personal/luis_nunes_aterpa_com_br/IgCVlEOybDu1RrUmmUcPpVgkATRdwz5TarAfYpSYiAP79mY?e=3yxZxw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6" t="s">
        <v>4787</v>
      </c>
    </row>
    <row r="887" spans="1:15" hidden="1" x14ac:dyDescent="0.3">
      <c r="A887" t="s">
        <v>832</v>
      </c>
      <c r="B887">
        <v>1310083</v>
      </c>
      <c r="C887" t="s">
        <v>5407</v>
      </c>
      <c r="D887" s="12">
        <v>45838</v>
      </c>
      <c r="E887" t="s">
        <v>3266</v>
      </c>
      <c r="F887" t="s">
        <v>2796</v>
      </c>
      <c r="G887" t="s">
        <v>2788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https://aterpa-my.sharepoint.com/:f:/g/personal/luis_nunes_aterpa_com_br/IgCVlEOybDu1RrUmmUcPpVgkATRdwz5TarAfYpSYiAP79mY?e=3yxZxw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7" t="s">
        <v>4787</v>
      </c>
    </row>
    <row r="888" spans="1:15" hidden="1" x14ac:dyDescent="0.3">
      <c r="A888" t="s">
        <v>833</v>
      </c>
      <c r="B888">
        <v>581937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2789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https://aterpa-my.sharepoint.com/:f:/g/personal/luis_nunes_aterpa_com_br/IgCVlEOybDu1RrUmmUcPpVgkATRdwz5TarAfYpSYiAP79mY?e=3yxZxw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8" t="s">
        <v>4787</v>
      </c>
    </row>
    <row r="889" spans="1:15" hidden="1" x14ac:dyDescent="0.3">
      <c r="A889" t="s">
        <v>834</v>
      </c>
      <c r="B889">
        <v>1207024</v>
      </c>
      <c r="C889" t="s">
        <v>5407</v>
      </c>
      <c r="D889" s="12">
        <v>45838</v>
      </c>
      <c r="E889" t="s">
        <v>3267</v>
      </c>
      <c r="F889" t="s">
        <v>2796</v>
      </c>
      <c r="G889" t="s">
        <v>2788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https://aterpa-my.sharepoint.com/:f:/g/personal/luis_nunes_aterpa_com_br/IgCVlEOybDu1RrUmmUcPpVgkATRdwz5TarAfYpSYiAP79mY?e=3yxZxw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89" t="s">
        <v>4787</v>
      </c>
    </row>
    <row r="890" spans="1:15" hidden="1" x14ac:dyDescent="0.3">
      <c r="A890" t="s">
        <v>835</v>
      </c>
      <c r="B890">
        <v>470253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2789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https://aterpa-my.sharepoint.com/:f:/g/personal/luis_nunes_aterpa_com_br/IgCVlEOybDu1RrUmmUcPpVgkATRdwz5TarAfYpSYiAP79mY?e=3yxZxw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0" t="s">
        <v>4787</v>
      </c>
    </row>
    <row r="891" spans="1:15" hidden="1" x14ac:dyDescent="0.3">
      <c r="A891" t="s">
        <v>836</v>
      </c>
      <c r="B891">
        <v>1435800</v>
      </c>
      <c r="C891" t="s">
        <v>5407</v>
      </c>
      <c r="D891" s="12">
        <v>45838</v>
      </c>
      <c r="E891" t="s">
        <v>3268</v>
      </c>
      <c r="F891" t="s">
        <v>2800</v>
      </c>
      <c r="G891" t="s">
        <v>2788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https://aterpa-my.sharepoint.com/:f:/g/personal/luis_nunes_aterpa_com_br/IgCVlEOybDu1RrUmmUcPpVgkATRdwz5TarAfYpSYiAP79mY?e=3yxZxw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1" t="s">
        <v>4787</v>
      </c>
    </row>
    <row r="892" spans="1:15" hidden="1" x14ac:dyDescent="0.3">
      <c r="A892" t="s">
        <v>837</v>
      </c>
      <c r="B892">
        <v>576852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2789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https://aterpa-my.sharepoint.com/:f:/g/personal/luis_nunes_aterpa_com_br/IgCVlEOybDu1RrUmmUcPpVgkATRdwz5TarAfYpSYiAP79mY?e=3yxZxw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2" t="s">
        <v>4787</v>
      </c>
    </row>
    <row r="893" spans="1:15" hidden="1" x14ac:dyDescent="0.3">
      <c r="A893" t="s">
        <v>838</v>
      </c>
      <c r="B893">
        <v>1328476</v>
      </c>
      <c r="C893" t="s">
        <v>5407</v>
      </c>
      <c r="D893" s="12">
        <v>45838</v>
      </c>
      <c r="E893" t="s">
        <v>3269</v>
      </c>
      <c r="F893" t="s">
        <v>2826</v>
      </c>
      <c r="G893" t="s">
        <v>2788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https://aterpa-my.sharepoint.com/:f:/g/personal/luis_nunes_aterpa_com_br/IgCVlEOybDu1RrUmmUcPpVgkATRdwz5TarAfYpSYiAP79mY?e=3yxZxw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3" t="s">
        <v>4787</v>
      </c>
    </row>
    <row r="894" spans="1:15" hidden="1" x14ac:dyDescent="0.3">
      <c r="A894" t="s">
        <v>839</v>
      </c>
      <c r="B894">
        <v>517553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2789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https://aterpa-my.sharepoint.com/:f:/g/personal/luis_nunes_aterpa_com_br/IgCVlEOybDu1RrUmmUcPpVgkATRdwz5TarAfYpSYiAP79mY?e=3yxZxw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4" t="s">
        <v>4787</v>
      </c>
    </row>
    <row r="895" spans="1:15" hidden="1" x14ac:dyDescent="0.3">
      <c r="A895" t="s">
        <v>840</v>
      </c>
      <c r="B895">
        <v>1306900</v>
      </c>
      <c r="C895" t="s">
        <v>5407</v>
      </c>
      <c r="D895" s="12">
        <v>45838</v>
      </c>
      <c r="E895" t="s">
        <v>3270</v>
      </c>
      <c r="F895" t="s">
        <v>2798</v>
      </c>
      <c r="G895" t="s">
        <v>2788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https://aterpa-my.sharepoint.com/:f:/g/personal/luis_nunes_aterpa_com_br/IgCVlEOybDu1RrUmmUcPpVgkATRdwz5TarAfYpSYiAP79mY?e=3yxZxw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5" t="s">
        <v>4787</v>
      </c>
    </row>
    <row r="896" spans="1:15" hidden="1" x14ac:dyDescent="0.3">
      <c r="A896" t="s">
        <v>841</v>
      </c>
      <c r="B896">
        <v>579372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2789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https://aterpa-my.sharepoint.com/:f:/g/personal/luis_nunes_aterpa_com_br/IgCVlEOybDu1RrUmmUcPpVgkATRdwz5TarAfYpSYiAP79mY?e=3yxZxw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6" t="s">
        <v>4787</v>
      </c>
    </row>
    <row r="897" spans="1:15" hidden="1" x14ac:dyDescent="0.3">
      <c r="A897" t="s">
        <v>842</v>
      </c>
      <c r="B897">
        <v>1480855</v>
      </c>
      <c r="C897" t="s">
        <v>5407</v>
      </c>
      <c r="D897" s="12">
        <v>45838</v>
      </c>
      <c r="E897" t="s">
        <v>3271</v>
      </c>
      <c r="F897" t="s">
        <v>2796</v>
      </c>
      <c r="G897" t="s">
        <v>2788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https://aterpa-my.sharepoint.com/:f:/g/personal/luis_nunes_aterpa_com_br/IgCVlEOybDu1RrUmmUcPpVgkATRdwz5TarAfYpSYiAP79mY?e=3yxZxw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7" t="s">
        <v>4787</v>
      </c>
    </row>
    <row r="898" spans="1:15" hidden="1" x14ac:dyDescent="0.3">
      <c r="A898" t="s">
        <v>843</v>
      </c>
      <c r="B898">
        <v>640479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2789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https://aterpa-my.sharepoint.com/:f:/g/personal/luis_nunes_aterpa_com_br/IgCVlEOybDu1RrUmmUcPpVgkATRdwz5TarAfYpSYiAP79mY?e=3yxZxw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8" t="s">
        <v>4787</v>
      </c>
    </row>
    <row r="899" spans="1:15" hidden="1" x14ac:dyDescent="0.3">
      <c r="A899" t="s">
        <v>844</v>
      </c>
      <c r="B899">
        <v>1385165</v>
      </c>
      <c r="C899" t="s">
        <v>5407</v>
      </c>
      <c r="D899" s="12">
        <v>45838</v>
      </c>
      <c r="E899" t="s">
        <v>3272</v>
      </c>
      <c r="F899" t="s">
        <v>2796</v>
      </c>
      <c r="G899" t="s">
        <v>2788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https://aterpa-my.sharepoint.com/:f:/g/personal/luis_nunes_aterpa_com_br/IgCVlEOybDu1RrUmmUcPpVgkATRdwz5TarAfYpSYiAP79mY?e=3yxZxw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899" t="s">
        <v>4787</v>
      </c>
    </row>
    <row r="900" spans="1:15" hidden="1" x14ac:dyDescent="0.3">
      <c r="A900" t="s">
        <v>845</v>
      </c>
      <c r="B900">
        <v>510028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2789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https://aterpa-my.sharepoint.com/:f:/g/personal/luis_nunes_aterpa_com_br/IgCVlEOybDu1RrUmmUcPpVgkATRdwz5TarAfYpSYiAP79mY?e=3yxZxw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0" t="s">
        <v>4787</v>
      </c>
    </row>
    <row r="901" spans="1:15" hidden="1" x14ac:dyDescent="0.3">
      <c r="A901" t="s">
        <v>846</v>
      </c>
      <c r="B901">
        <v>1521486</v>
      </c>
      <c r="C901" t="s">
        <v>5407</v>
      </c>
      <c r="D901" s="12">
        <v>45838</v>
      </c>
      <c r="E901" t="s">
        <v>3273</v>
      </c>
      <c r="F901" t="s">
        <v>2794</v>
      </c>
      <c r="G901" t="s">
        <v>2788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https://aterpa-my.sharepoint.com/:f:/g/personal/luis_nunes_aterpa_com_br/IgCVlEOybDu1RrUmmUcPpVgkATRdwz5TarAfYpSYiAP79mY?e=3yxZxw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1" t="s">
        <v>4787</v>
      </c>
    </row>
    <row r="902" spans="1:15" hidden="1" x14ac:dyDescent="0.3">
      <c r="A902" t="s">
        <v>847</v>
      </c>
      <c r="B902">
        <v>633257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2789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https://aterpa-my.sharepoint.com/:f:/g/personal/luis_nunes_aterpa_com_br/IgCVlEOybDu1RrUmmUcPpVgkATRdwz5TarAfYpSYiAP79mY?e=3yxZxw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2" t="s">
        <v>4787</v>
      </c>
    </row>
    <row r="903" spans="1:15" hidden="1" x14ac:dyDescent="0.3">
      <c r="A903" t="s">
        <v>848</v>
      </c>
      <c r="B903">
        <v>1299629</v>
      </c>
      <c r="C903" t="s">
        <v>5407</v>
      </c>
      <c r="D903" s="12">
        <v>45838</v>
      </c>
      <c r="E903" t="s">
        <v>3274</v>
      </c>
      <c r="F903" t="s">
        <v>2794</v>
      </c>
      <c r="G903" t="s">
        <v>2788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https://aterpa-my.sharepoint.com/:f:/g/personal/luis_nunes_aterpa_com_br/IgCVlEOybDu1RrUmmUcPpVgkATRdwz5TarAfYpSYiAP79mY?e=3yxZxw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3" t="s">
        <v>4787</v>
      </c>
    </row>
    <row r="904" spans="1:15" hidden="1" x14ac:dyDescent="0.3">
      <c r="A904" t="s">
        <v>849</v>
      </c>
      <c r="B904">
        <v>490886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2789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https://aterpa-my.sharepoint.com/:f:/g/personal/luis_nunes_aterpa_com_br/IgCVlEOybDu1RrUmmUcPpVgkATRdwz5TarAfYpSYiAP79mY?e=3yxZxw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4" t="s">
        <v>4787</v>
      </c>
    </row>
    <row r="905" spans="1:15" hidden="1" x14ac:dyDescent="0.3">
      <c r="A905" t="s">
        <v>850</v>
      </c>
      <c r="B905">
        <v>1475237</v>
      </c>
      <c r="C905" t="s">
        <v>5407</v>
      </c>
      <c r="D905" s="12">
        <v>45838</v>
      </c>
      <c r="E905" t="s">
        <v>3275</v>
      </c>
      <c r="F905" t="s">
        <v>2796</v>
      </c>
      <c r="G905" t="s">
        <v>2788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https://aterpa-my.sharepoint.com/:f:/g/personal/luis_nunes_aterpa_com_br/IgCVlEOybDu1RrUmmUcPpVgkATRdwz5TarAfYpSYiAP79mY?e=3yxZxw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5" t="s">
        <v>4787</v>
      </c>
    </row>
    <row r="906" spans="1:15" hidden="1" x14ac:dyDescent="0.3">
      <c r="A906" t="s">
        <v>851</v>
      </c>
      <c r="B906">
        <v>589446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2789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https://aterpa-my.sharepoint.com/:f:/g/personal/luis_nunes_aterpa_com_br/IgCVlEOybDu1RrUmmUcPpVgkATRdwz5TarAfYpSYiAP79mY?e=3yxZxw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6" t="s">
        <v>4787</v>
      </c>
    </row>
    <row r="907" spans="1:15" hidden="1" x14ac:dyDescent="0.3">
      <c r="A907" t="s">
        <v>852</v>
      </c>
      <c r="B907">
        <v>808442</v>
      </c>
      <c r="C907" t="s">
        <v>5407</v>
      </c>
      <c r="D907" s="12">
        <v>45838</v>
      </c>
      <c r="E907" t="s">
        <v>3276</v>
      </c>
      <c r="F907" t="s">
        <v>2819</v>
      </c>
      <c r="G907" t="s">
        <v>2788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https://aterpa-my.sharepoint.com/:f:/g/personal/luis_nunes_aterpa_com_br/IgCVlEOybDu1RrUmmUcPpVgkATRdwz5TarAfYpSYiAP79mY?e=3yxZxw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7" t="s">
        <v>4787</v>
      </c>
    </row>
    <row r="908" spans="1:15" hidden="1" x14ac:dyDescent="0.3">
      <c r="A908" t="s">
        <v>853</v>
      </c>
      <c r="B908">
        <v>247926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2789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https://aterpa-my.sharepoint.com/:f:/g/personal/luis_nunes_aterpa_com_br/IgCVlEOybDu1RrUmmUcPpVgkATRdwz5TarAfYpSYiAP79mY?e=3yxZxw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8" t="s">
        <v>4787</v>
      </c>
    </row>
    <row r="909" spans="1:15" hidden="1" x14ac:dyDescent="0.3">
      <c r="A909" t="s">
        <v>854</v>
      </c>
      <c r="B909">
        <v>804287</v>
      </c>
      <c r="C909" t="s">
        <v>5407</v>
      </c>
      <c r="D909" s="12">
        <v>45838</v>
      </c>
      <c r="E909" t="s">
        <v>3277</v>
      </c>
      <c r="F909" t="s">
        <v>2819</v>
      </c>
      <c r="G909" t="s">
        <v>2788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https://aterpa-my.sharepoint.com/:f:/g/personal/luis_nunes_aterpa_com_br/IgCVlEOybDu1RrUmmUcPpVgkATRdwz5TarAfYpSYiAP79mY?e=3yxZxw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09" t="s">
        <v>4787</v>
      </c>
    </row>
    <row r="910" spans="1:15" hidden="1" x14ac:dyDescent="0.3">
      <c r="A910" t="s">
        <v>855</v>
      </c>
      <c r="B910">
        <v>247867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2789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https://aterpa-my.sharepoint.com/:f:/g/personal/luis_nunes_aterpa_com_br/IgCVlEOybDu1RrUmmUcPpVgkATRdwz5TarAfYpSYiAP79mY?e=3yxZxw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0" t="s">
        <v>4787</v>
      </c>
    </row>
    <row r="911" spans="1:15" hidden="1" x14ac:dyDescent="0.3">
      <c r="A911" t="s">
        <v>856</v>
      </c>
      <c r="B911">
        <v>789840</v>
      </c>
      <c r="C911" t="s">
        <v>5407</v>
      </c>
      <c r="D911" s="12">
        <v>45838</v>
      </c>
      <c r="E911" t="s">
        <v>3278</v>
      </c>
      <c r="F911" t="s">
        <v>2792</v>
      </c>
      <c r="G911" t="s">
        <v>2788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https://aterpa-my.sharepoint.com/:f:/g/personal/luis_nunes_aterpa_com_br/IgCVlEOybDu1RrUmmUcPpVgkATRdwz5TarAfYpSYiAP79mY?e=3yxZxw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1" t="s">
        <v>4787</v>
      </c>
    </row>
    <row r="912" spans="1:15" hidden="1" x14ac:dyDescent="0.3">
      <c r="A912" t="s">
        <v>857</v>
      </c>
      <c r="B912">
        <v>232732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2789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https://aterpa-my.sharepoint.com/:f:/g/personal/luis_nunes_aterpa_com_br/IgCVlEOybDu1RrUmmUcPpVgkATRdwz5TarAfYpSYiAP79mY?e=3yxZxw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2" t="s">
        <v>4787</v>
      </c>
    </row>
    <row r="913" spans="1:15" hidden="1" x14ac:dyDescent="0.3">
      <c r="A913" t="s">
        <v>858</v>
      </c>
      <c r="B913">
        <v>838436</v>
      </c>
      <c r="C913" t="s">
        <v>5407</v>
      </c>
      <c r="D913" s="12">
        <v>45838</v>
      </c>
      <c r="E913" t="s">
        <v>3279</v>
      </c>
      <c r="F913" t="s">
        <v>2800</v>
      </c>
      <c r="G913" t="s">
        <v>2788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https://aterpa-my.sharepoint.com/:f:/g/personal/luis_nunes_aterpa_com_br/IgCVlEOybDu1RrUmmUcPpVgkATRdwz5TarAfYpSYiAP79mY?e=3yxZxw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3" t="s">
        <v>4787</v>
      </c>
    </row>
    <row r="914" spans="1:15" hidden="1" x14ac:dyDescent="0.3">
      <c r="A914" t="s">
        <v>859</v>
      </c>
      <c r="B914">
        <v>252309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2789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https://aterpa-my.sharepoint.com/:f:/g/personal/luis_nunes_aterpa_com_br/IgCVlEOybDu1RrUmmUcPpVgkATRdwz5TarAfYpSYiAP79mY?e=3yxZxw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4" t="s">
        <v>4787</v>
      </c>
    </row>
    <row r="915" spans="1:15" hidden="1" x14ac:dyDescent="0.3">
      <c r="A915" t="s">
        <v>861</v>
      </c>
      <c r="B915">
        <v>604418</v>
      </c>
      <c r="C915" t="s">
        <v>5407</v>
      </c>
      <c r="D915" s="12">
        <v>45838</v>
      </c>
      <c r="E915" t="s">
        <v>3281</v>
      </c>
      <c r="F915" t="s">
        <v>2792</v>
      </c>
      <c r="G915" t="s">
        <v>2788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https://aterpa-my.sharepoint.com/:f:/g/personal/luis_nunes_aterpa_com_br/IgCVlEOybDu1RrUmmUcPpVgkATRdwz5TarAfYpSYiAP79mY?e=3yxZxw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5" t="s">
        <v>4787</v>
      </c>
    </row>
    <row r="916" spans="1:15" hidden="1" x14ac:dyDescent="0.3">
      <c r="A916" t="s">
        <v>862</v>
      </c>
      <c r="B916">
        <v>302427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2789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https://aterpa-my.sharepoint.com/:f:/g/personal/luis_nunes_aterpa_com_br/IgCVlEOybDu1RrUmmUcPpVgkATRdwz5TarAfYpSYiAP79mY?e=3yxZxw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6" t="s">
        <v>4787</v>
      </c>
    </row>
    <row r="917" spans="1:15" hidden="1" x14ac:dyDescent="0.3">
      <c r="A917" t="s">
        <v>863</v>
      </c>
      <c r="B917">
        <v>537186</v>
      </c>
      <c r="C917" t="s">
        <v>5407</v>
      </c>
      <c r="D917" s="12">
        <v>45838</v>
      </c>
      <c r="E917" t="s">
        <v>3282</v>
      </c>
      <c r="F917" t="s">
        <v>2792</v>
      </c>
      <c r="G917" t="s">
        <v>2788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https://aterpa-my.sharepoint.com/:f:/g/personal/luis_nunes_aterpa_com_br/IgCVlEOybDu1RrUmmUcPpVgkATRdwz5TarAfYpSYiAP79mY?e=3yxZxw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7" t="s">
        <v>4787</v>
      </c>
    </row>
    <row r="918" spans="1:15" hidden="1" x14ac:dyDescent="0.3">
      <c r="A918" t="s">
        <v>864</v>
      </c>
      <c r="B918">
        <v>301752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2789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https://aterpa-my.sharepoint.com/:f:/g/personal/luis_nunes_aterpa_com_br/IgCVlEOybDu1RrUmmUcPpVgkATRdwz5TarAfYpSYiAP79mY?e=3yxZxw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8" t="s">
        <v>4787</v>
      </c>
    </row>
    <row r="919" spans="1:15" hidden="1" x14ac:dyDescent="0.3">
      <c r="A919" t="s">
        <v>865</v>
      </c>
      <c r="B919">
        <v>537478</v>
      </c>
      <c r="C919" t="s">
        <v>5407</v>
      </c>
      <c r="D919" s="12">
        <v>45838</v>
      </c>
      <c r="E919" t="s">
        <v>3283</v>
      </c>
      <c r="F919" t="s">
        <v>2792</v>
      </c>
      <c r="G919" t="s">
        <v>2788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https://aterpa-my.sharepoint.com/:f:/g/personal/luis_nunes_aterpa_com_br/IgCVlEOybDu1RrUmmUcPpVgkATRdwz5TarAfYpSYiAP79mY?e=3yxZxw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19" t="s">
        <v>4787</v>
      </c>
    </row>
    <row r="920" spans="1:15" hidden="1" x14ac:dyDescent="0.3">
      <c r="A920" t="s">
        <v>866</v>
      </c>
      <c r="B920">
        <v>302567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2789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https://aterpa-my.sharepoint.com/:f:/g/personal/luis_nunes_aterpa_com_br/IgCVlEOybDu1RrUmmUcPpVgkATRdwz5TarAfYpSYiAP79mY?e=3yxZxw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0" t="s">
        <v>4787</v>
      </c>
    </row>
    <row r="921" spans="1:15" hidden="1" x14ac:dyDescent="0.3">
      <c r="A921" t="s">
        <v>867</v>
      </c>
      <c r="B921">
        <v>537668</v>
      </c>
      <c r="C921" t="s">
        <v>5407</v>
      </c>
      <c r="D921" s="12">
        <v>45838</v>
      </c>
      <c r="E921" t="s">
        <v>3284</v>
      </c>
      <c r="F921" t="s">
        <v>2792</v>
      </c>
      <c r="G921" t="s">
        <v>2788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https://aterpa-my.sharepoint.com/:f:/g/personal/luis_nunes_aterpa_com_br/IgCVlEOybDu1RrUmmUcPpVgkATRdwz5TarAfYpSYiAP79mY?e=3yxZxw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1" t="s">
        <v>4787</v>
      </c>
    </row>
    <row r="922" spans="1:15" hidden="1" x14ac:dyDescent="0.3">
      <c r="A922" t="s">
        <v>868</v>
      </c>
      <c r="B922">
        <v>302566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2789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https://aterpa-my.sharepoint.com/:f:/g/personal/luis_nunes_aterpa_com_br/IgCVlEOybDu1RrUmmUcPpVgkATRdwz5TarAfYpSYiAP79mY?e=3yxZxw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2" t="s">
        <v>4787</v>
      </c>
    </row>
    <row r="923" spans="1:15" hidden="1" x14ac:dyDescent="0.3">
      <c r="A923" t="s">
        <v>869</v>
      </c>
      <c r="B923">
        <v>537001</v>
      </c>
      <c r="C923" t="s">
        <v>5407</v>
      </c>
      <c r="D923" s="12">
        <v>45838</v>
      </c>
      <c r="E923" t="s">
        <v>3285</v>
      </c>
      <c r="F923" t="s">
        <v>2792</v>
      </c>
      <c r="G923" t="s">
        <v>2788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https://aterpa-my.sharepoint.com/:f:/g/personal/luis_nunes_aterpa_com_br/IgCVlEOybDu1RrUmmUcPpVgkATRdwz5TarAfYpSYiAP79mY?e=3yxZxw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3" t="s">
        <v>4787</v>
      </c>
    </row>
    <row r="924" spans="1:15" hidden="1" x14ac:dyDescent="0.3">
      <c r="A924" t="s">
        <v>870</v>
      </c>
      <c r="B924">
        <v>301643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2789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https://aterpa-my.sharepoint.com/:f:/g/personal/luis_nunes_aterpa_com_br/IgCVlEOybDu1RrUmmUcPpVgkATRdwz5TarAfYpSYiAP79mY?e=3yxZxw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4" t="s">
        <v>4787</v>
      </c>
    </row>
    <row r="925" spans="1:15" hidden="1" x14ac:dyDescent="0.3">
      <c r="A925" t="s">
        <v>871</v>
      </c>
      <c r="B925">
        <v>537291</v>
      </c>
      <c r="C925" t="s">
        <v>5407</v>
      </c>
      <c r="D925" s="12">
        <v>45838</v>
      </c>
      <c r="E925" t="s">
        <v>3286</v>
      </c>
      <c r="F925" t="s">
        <v>2792</v>
      </c>
      <c r="G925" t="s">
        <v>2788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https://aterpa-my.sharepoint.com/:f:/g/personal/luis_nunes_aterpa_com_br/IgCVlEOybDu1RrUmmUcPpVgkATRdwz5TarAfYpSYiAP79mY?e=3yxZxw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5" t="s">
        <v>4787</v>
      </c>
    </row>
    <row r="926" spans="1:15" hidden="1" x14ac:dyDescent="0.3">
      <c r="A926" t="s">
        <v>872</v>
      </c>
      <c r="B926">
        <v>302332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2789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https://aterpa-my.sharepoint.com/:f:/g/personal/luis_nunes_aterpa_com_br/IgCVlEOybDu1RrUmmUcPpVgkATRdwz5TarAfYpSYiAP79mY?e=3yxZxw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6" t="s">
        <v>4787</v>
      </c>
    </row>
    <row r="927" spans="1:15" hidden="1" x14ac:dyDescent="0.3">
      <c r="A927" t="s">
        <v>873</v>
      </c>
      <c r="B927">
        <v>460980</v>
      </c>
      <c r="C927" t="s">
        <v>5407</v>
      </c>
      <c r="D927" s="12">
        <v>45838</v>
      </c>
      <c r="E927" t="s">
        <v>3287</v>
      </c>
      <c r="F927" t="s">
        <v>2819</v>
      </c>
      <c r="G927" t="s">
        <v>2788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https://aterpa-my.sharepoint.com/:f:/g/personal/luis_nunes_aterpa_com_br/IgCVlEOybDu1RrUmmUcPpVgkATRdwz5TarAfYpSYiAP79mY?e=3yxZxw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7" t="s">
        <v>4787</v>
      </c>
    </row>
    <row r="928" spans="1:15" hidden="1" x14ac:dyDescent="0.3">
      <c r="A928" t="s">
        <v>874</v>
      </c>
      <c r="B928">
        <v>303374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2789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https://aterpa-my.sharepoint.com/:f:/g/personal/luis_nunes_aterpa_com_br/IgCVlEOybDu1RrUmmUcPpVgkATRdwz5TarAfYpSYiAP79mY?e=3yxZxw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8" t="s">
        <v>4787</v>
      </c>
    </row>
    <row r="929" spans="1:15" hidden="1" x14ac:dyDescent="0.3">
      <c r="A929" t="s">
        <v>875</v>
      </c>
      <c r="B929">
        <v>447629</v>
      </c>
      <c r="C929" t="s">
        <v>5407</v>
      </c>
      <c r="D929" s="12">
        <v>45838</v>
      </c>
      <c r="E929" t="s">
        <v>3288</v>
      </c>
      <c r="F929" t="s">
        <v>2819</v>
      </c>
      <c r="G929" t="s">
        <v>2788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https://aterpa-my.sharepoint.com/:f:/g/personal/luis_nunes_aterpa_com_br/IgCVlEOybDu1RrUmmUcPpVgkATRdwz5TarAfYpSYiAP79mY?e=3yxZxw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29" t="s">
        <v>4787</v>
      </c>
    </row>
    <row r="930" spans="1:15" hidden="1" x14ac:dyDescent="0.3">
      <c r="A930" t="s">
        <v>876</v>
      </c>
      <c r="B930">
        <v>303013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2789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https://aterpa-my.sharepoint.com/:f:/g/personal/luis_nunes_aterpa_com_br/IgCVlEOybDu1RrUmmUcPpVgkATRdwz5TarAfYpSYiAP79mY?e=3yxZxw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0" t="s">
        <v>4787</v>
      </c>
    </row>
    <row r="931" spans="1:15" hidden="1" x14ac:dyDescent="0.3">
      <c r="A931" t="s">
        <v>877</v>
      </c>
      <c r="B931">
        <v>447596</v>
      </c>
      <c r="C931" t="s">
        <v>5407</v>
      </c>
      <c r="D931" s="12">
        <v>45838</v>
      </c>
      <c r="E931" t="s">
        <v>3289</v>
      </c>
      <c r="F931" t="s">
        <v>2819</v>
      </c>
      <c r="G931" t="s">
        <v>2788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https://aterpa-my.sharepoint.com/:f:/g/personal/luis_nunes_aterpa_com_br/IgCVlEOybDu1RrUmmUcPpVgkATRdwz5TarAfYpSYiAP79mY?e=3yxZxw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1" t="s">
        <v>4787</v>
      </c>
    </row>
    <row r="932" spans="1:15" hidden="1" x14ac:dyDescent="0.3">
      <c r="A932" t="s">
        <v>878</v>
      </c>
      <c r="B932">
        <v>302998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2789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https://aterpa-my.sharepoint.com/:f:/g/personal/luis_nunes_aterpa_com_br/IgCVlEOybDu1RrUmmUcPpVgkATRdwz5TarAfYpSYiAP79mY?e=3yxZxw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2" t="s">
        <v>4787</v>
      </c>
    </row>
    <row r="933" spans="1:15" hidden="1" x14ac:dyDescent="0.3">
      <c r="A933" t="s">
        <v>879</v>
      </c>
      <c r="B933">
        <v>447308</v>
      </c>
      <c r="C933" t="s">
        <v>5407</v>
      </c>
      <c r="D933" s="12">
        <v>45838</v>
      </c>
      <c r="E933" t="s">
        <v>3290</v>
      </c>
      <c r="F933" t="s">
        <v>2819</v>
      </c>
      <c r="G933" t="s">
        <v>2788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https://aterpa-my.sharepoint.com/:f:/g/personal/luis_nunes_aterpa_com_br/IgCVlEOybDu1RrUmmUcPpVgkATRdwz5TarAfYpSYiAP79mY?e=3yxZxw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3" t="s">
        <v>4787</v>
      </c>
    </row>
    <row r="934" spans="1:15" hidden="1" x14ac:dyDescent="0.3">
      <c r="A934" t="s">
        <v>880</v>
      </c>
      <c r="B934">
        <v>302910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2789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https://aterpa-my.sharepoint.com/:f:/g/personal/luis_nunes_aterpa_com_br/IgCVlEOybDu1RrUmmUcPpVgkATRdwz5TarAfYpSYiAP79mY?e=3yxZxw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4" t="s">
        <v>4787</v>
      </c>
    </row>
    <row r="935" spans="1:15" hidden="1" x14ac:dyDescent="0.3">
      <c r="A935" t="s">
        <v>881</v>
      </c>
      <c r="B935">
        <v>447500</v>
      </c>
      <c r="C935" t="s">
        <v>5407</v>
      </c>
      <c r="D935" s="12">
        <v>45838</v>
      </c>
      <c r="E935" t="s">
        <v>3291</v>
      </c>
      <c r="F935" t="s">
        <v>2819</v>
      </c>
      <c r="G935" t="s">
        <v>2788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https://aterpa-my.sharepoint.com/:f:/g/personal/luis_nunes_aterpa_com_br/IgCVlEOybDu1RrUmmUcPpVgkATRdwz5TarAfYpSYiAP79mY?e=3yxZxw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5" t="s">
        <v>4787</v>
      </c>
    </row>
    <row r="936" spans="1:15" hidden="1" x14ac:dyDescent="0.3">
      <c r="A936" t="s">
        <v>882</v>
      </c>
      <c r="B936">
        <v>302915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2789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https://aterpa-my.sharepoint.com/:f:/g/personal/luis_nunes_aterpa_com_br/IgCVlEOybDu1RrUmmUcPpVgkATRdwz5TarAfYpSYiAP79mY?e=3yxZxw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6" t="s">
        <v>4787</v>
      </c>
    </row>
    <row r="937" spans="1:15" hidden="1" x14ac:dyDescent="0.3">
      <c r="A937" t="s">
        <v>883</v>
      </c>
      <c r="B937">
        <v>447530</v>
      </c>
      <c r="C937" t="s">
        <v>5407</v>
      </c>
      <c r="D937" s="12">
        <v>45838</v>
      </c>
      <c r="E937" t="s">
        <v>3292</v>
      </c>
      <c r="F937" t="s">
        <v>2819</v>
      </c>
      <c r="G937" t="s">
        <v>2788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https://aterpa-my.sharepoint.com/:f:/g/personal/luis_nunes_aterpa_com_br/IgCVlEOybDu1RrUmmUcPpVgkATRdwz5TarAfYpSYiAP79mY?e=3yxZxw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7" t="s">
        <v>4787</v>
      </c>
    </row>
    <row r="938" spans="1:15" hidden="1" x14ac:dyDescent="0.3">
      <c r="A938" t="s">
        <v>884</v>
      </c>
      <c r="B938">
        <v>303009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2789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https://aterpa-my.sharepoint.com/:f:/g/personal/luis_nunes_aterpa_com_br/IgCVlEOybDu1RrUmmUcPpVgkATRdwz5TarAfYpSYiAP79mY?e=3yxZxw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8" t="s">
        <v>4787</v>
      </c>
    </row>
    <row r="939" spans="1:15" hidden="1" x14ac:dyDescent="0.3">
      <c r="A939" t="s">
        <v>885</v>
      </c>
      <c r="B939">
        <v>447723</v>
      </c>
      <c r="C939" t="s">
        <v>5407</v>
      </c>
      <c r="D939" s="12">
        <v>45838</v>
      </c>
      <c r="E939" t="s">
        <v>3293</v>
      </c>
      <c r="F939" t="s">
        <v>2819</v>
      </c>
      <c r="G939" t="s">
        <v>2788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https://aterpa-my.sharepoint.com/:f:/g/personal/luis_nunes_aterpa_com_br/IgCVlEOybDu1RrUmmUcPpVgkATRdwz5TarAfYpSYiAP79mY?e=3yxZxw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39" t="s">
        <v>4787</v>
      </c>
    </row>
    <row r="940" spans="1:15" hidden="1" x14ac:dyDescent="0.3">
      <c r="A940" t="s">
        <v>886</v>
      </c>
      <c r="B940">
        <v>303598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2789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https://aterpa-my.sharepoint.com/:f:/g/personal/luis_nunes_aterpa_com_br/IgCVlEOybDu1RrUmmUcPpVgkATRdwz5TarAfYpSYiAP79mY?e=3yxZxw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0" t="s">
        <v>4787</v>
      </c>
    </row>
    <row r="941" spans="1:15" hidden="1" x14ac:dyDescent="0.3">
      <c r="A941" t="s">
        <v>887</v>
      </c>
      <c r="B941">
        <v>447755</v>
      </c>
      <c r="C941" t="s">
        <v>5407</v>
      </c>
      <c r="D941" s="12">
        <v>45838</v>
      </c>
      <c r="E941" t="s">
        <v>3294</v>
      </c>
      <c r="F941" t="s">
        <v>2819</v>
      </c>
      <c r="G941" t="s">
        <v>2788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https://aterpa-my.sharepoint.com/:f:/g/personal/luis_nunes_aterpa_com_br/IgCVlEOybDu1RrUmmUcPpVgkATRdwz5TarAfYpSYiAP79mY?e=3yxZxw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1" t="s">
        <v>4787</v>
      </c>
    </row>
    <row r="942" spans="1:15" hidden="1" x14ac:dyDescent="0.3">
      <c r="A942" t="s">
        <v>888</v>
      </c>
      <c r="B942">
        <v>303574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2789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https://aterpa-my.sharepoint.com/:f:/g/personal/luis_nunes_aterpa_com_br/IgCVlEOybDu1RrUmmUcPpVgkATRdwz5TarAfYpSYiAP79mY?e=3yxZxw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2" t="s">
        <v>4787</v>
      </c>
    </row>
    <row r="943" spans="1:15" hidden="1" x14ac:dyDescent="0.3">
      <c r="A943" t="s">
        <v>889</v>
      </c>
      <c r="B943">
        <v>447336</v>
      </c>
      <c r="C943" t="s">
        <v>5407</v>
      </c>
      <c r="D943" s="12">
        <v>45838</v>
      </c>
      <c r="E943" t="s">
        <v>3295</v>
      </c>
      <c r="F943" t="s">
        <v>2819</v>
      </c>
      <c r="G943" t="s">
        <v>2788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https://aterpa-my.sharepoint.com/:f:/g/personal/luis_nunes_aterpa_com_br/IgCVlEOybDu1RrUmmUcPpVgkATRdwz5TarAfYpSYiAP79mY?e=3yxZxw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3" t="s">
        <v>4787</v>
      </c>
    </row>
    <row r="944" spans="1:15" hidden="1" x14ac:dyDescent="0.3">
      <c r="A944" t="s">
        <v>890</v>
      </c>
      <c r="B944">
        <v>324374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2789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https://aterpa-my.sharepoint.com/:f:/g/personal/luis_nunes_aterpa_com_br/IgCVlEOybDu1RrUmmUcPpVgkATRdwz5TarAfYpSYiAP79mY?e=3yxZxw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4" t="s">
        <v>4787</v>
      </c>
    </row>
    <row r="945" spans="1:15" hidden="1" x14ac:dyDescent="0.3">
      <c r="A945" t="s">
        <v>891</v>
      </c>
      <c r="B945">
        <v>447561</v>
      </c>
      <c r="C945" t="s">
        <v>5407</v>
      </c>
      <c r="D945" s="12">
        <v>45838</v>
      </c>
      <c r="E945" t="s">
        <v>3296</v>
      </c>
      <c r="F945" t="s">
        <v>2819</v>
      </c>
      <c r="G945" t="s">
        <v>2788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https://aterpa-my.sharepoint.com/:f:/g/personal/luis_nunes_aterpa_com_br/IgCVlEOybDu1RrUmmUcPpVgkATRdwz5TarAfYpSYiAP79mY?e=3yxZxw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5" t="s">
        <v>4787</v>
      </c>
    </row>
    <row r="946" spans="1:15" hidden="1" x14ac:dyDescent="0.3">
      <c r="A946" t="s">
        <v>892</v>
      </c>
      <c r="B946">
        <v>325225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2789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https://aterpa-my.sharepoint.com/:f:/g/personal/luis_nunes_aterpa_com_br/IgCVlEOybDu1RrUmmUcPpVgkATRdwz5TarAfYpSYiAP79mY?e=3yxZxw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6" t="s">
        <v>4787</v>
      </c>
    </row>
    <row r="947" spans="1:15" hidden="1" x14ac:dyDescent="0.3">
      <c r="A947" t="s">
        <v>893</v>
      </c>
      <c r="B947">
        <v>447692</v>
      </c>
      <c r="C947" t="s">
        <v>5407</v>
      </c>
      <c r="D947" s="12">
        <v>45838</v>
      </c>
      <c r="E947" t="s">
        <v>3297</v>
      </c>
      <c r="F947" t="s">
        <v>2819</v>
      </c>
      <c r="G947" t="s">
        <v>2788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https://aterpa-my.sharepoint.com/:f:/g/personal/luis_nunes_aterpa_com_br/IgCVlEOybDu1RrUmmUcPpVgkATRdwz5TarAfYpSYiAP79mY?e=3yxZxw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7" t="s">
        <v>4787</v>
      </c>
    </row>
    <row r="948" spans="1:15" hidden="1" x14ac:dyDescent="0.3">
      <c r="A948" t="s">
        <v>894</v>
      </c>
      <c r="B948">
        <v>339807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2789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https://aterpa-my.sharepoint.com/:f:/g/personal/luis_nunes_aterpa_com_br/IgCVlEOybDu1RrUmmUcPpVgkATRdwz5TarAfYpSYiAP79mY?e=3yxZxw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8" t="s">
        <v>4787</v>
      </c>
    </row>
    <row r="949" spans="1:15" hidden="1" x14ac:dyDescent="0.3">
      <c r="A949" t="s">
        <v>895</v>
      </c>
      <c r="B949">
        <v>447532</v>
      </c>
      <c r="C949" t="s">
        <v>5407</v>
      </c>
      <c r="D949" s="12">
        <v>45838</v>
      </c>
      <c r="E949" t="s">
        <v>3298</v>
      </c>
      <c r="F949" t="s">
        <v>2819</v>
      </c>
      <c r="G949" t="s">
        <v>2788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https://aterpa-my.sharepoint.com/:f:/g/personal/luis_nunes_aterpa_com_br/IgCVlEOybDu1RrUmmUcPpVgkATRdwz5TarAfYpSYiAP79mY?e=3yxZxw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49" t="s">
        <v>4787</v>
      </c>
    </row>
    <row r="950" spans="1:15" hidden="1" x14ac:dyDescent="0.3">
      <c r="A950" t="s">
        <v>896</v>
      </c>
      <c r="B950">
        <v>339558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2789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https://aterpa-my.sharepoint.com/:f:/g/personal/luis_nunes_aterpa_com_br/IgCVlEOybDu1RrUmmUcPpVgkATRdwz5TarAfYpSYiAP79mY?e=3yxZxw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0" t="s">
        <v>4787</v>
      </c>
    </row>
    <row r="951" spans="1:15" hidden="1" x14ac:dyDescent="0.3">
      <c r="A951" t="s">
        <v>897</v>
      </c>
      <c r="B951">
        <v>437514</v>
      </c>
      <c r="C951" t="s">
        <v>5407</v>
      </c>
      <c r="D951" s="12">
        <v>45838</v>
      </c>
      <c r="E951" t="s">
        <v>3299</v>
      </c>
      <c r="F951" t="s">
        <v>2800</v>
      </c>
      <c r="G951" t="s">
        <v>2788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https://aterpa-my.sharepoint.com/:f:/g/personal/luis_nunes_aterpa_com_br/IgCVlEOybDu1RrUmmUcPpVgkATRdwz5TarAfYpSYiAP79mY?e=3yxZxw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1" t="s">
        <v>4787</v>
      </c>
    </row>
    <row r="952" spans="1:15" hidden="1" x14ac:dyDescent="0.3">
      <c r="A952" t="s">
        <v>898</v>
      </c>
      <c r="B952">
        <v>303992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2789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https://aterpa-my.sharepoint.com/:f:/g/personal/luis_nunes_aterpa_com_br/IgCVlEOybDu1RrUmmUcPpVgkATRdwz5TarAfYpSYiAP79mY?e=3yxZxw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2" t="s">
        <v>4787</v>
      </c>
    </row>
    <row r="953" spans="1:15" hidden="1" x14ac:dyDescent="0.3">
      <c r="A953" t="s">
        <v>899</v>
      </c>
      <c r="B953">
        <v>437419</v>
      </c>
      <c r="C953" t="s">
        <v>5407</v>
      </c>
      <c r="D953" s="12">
        <v>45838</v>
      </c>
      <c r="E953" t="s">
        <v>3300</v>
      </c>
      <c r="F953" t="s">
        <v>2800</v>
      </c>
      <c r="G953" t="s">
        <v>2788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https://aterpa-my.sharepoint.com/:f:/g/personal/luis_nunes_aterpa_com_br/IgCVlEOybDu1RrUmmUcPpVgkATRdwz5TarAfYpSYiAP79mY?e=3yxZxw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3" t="s">
        <v>4787</v>
      </c>
    </row>
    <row r="954" spans="1:15" hidden="1" x14ac:dyDescent="0.3">
      <c r="A954" t="s">
        <v>900</v>
      </c>
      <c r="B954">
        <v>303243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2789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https://aterpa-my.sharepoint.com/:f:/g/personal/luis_nunes_aterpa_com_br/IgCVlEOybDu1RrUmmUcPpVgkATRdwz5TarAfYpSYiAP79mY?e=3yxZxw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4" t="s">
        <v>4787</v>
      </c>
    </row>
    <row r="955" spans="1:15" hidden="1" x14ac:dyDescent="0.3">
      <c r="A955" t="s">
        <v>901</v>
      </c>
      <c r="B955">
        <v>437578</v>
      </c>
      <c r="C955" t="s">
        <v>5407</v>
      </c>
      <c r="D955" s="12">
        <v>45838</v>
      </c>
      <c r="E955" t="s">
        <v>3301</v>
      </c>
      <c r="F955" t="s">
        <v>2800</v>
      </c>
      <c r="G955" t="s">
        <v>2788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https://aterpa-my.sharepoint.com/:f:/g/personal/luis_nunes_aterpa_com_br/IgCVlEOybDu1RrUmmUcPpVgkATRdwz5TarAfYpSYiAP79mY?e=3yxZxw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5" t="s">
        <v>4787</v>
      </c>
    </row>
    <row r="956" spans="1:15" hidden="1" x14ac:dyDescent="0.3">
      <c r="A956" t="s">
        <v>902</v>
      </c>
      <c r="B956">
        <v>304055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2789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https://aterpa-my.sharepoint.com/:f:/g/personal/luis_nunes_aterpa_com_br/IgCVlEOybDu1RrUmmUcPpVgkATRdwz5TarAfYpSYiAP79mY?e=3yxZxw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6" t="s">
        <v>4787</v>
      </c>
    </row>
    <row r="957" spans="1:15" hidden="1" x14ac:dyDescent="0.3">
      <c r="A957" t="s">
        <v>903</v>
      </c>
      <c r="B957">
        <v>437483</v>
      </c>
      <c r="C957" t="s">
        <v>5407</v>
      </c>
      <c r="D957" s="12">
        <v>45838</v>
      </c>
      <c r="E957" t="s">
        <v>3302</v>
      </c>
      <c r="F957" t="s">
        <v>2800</v>
      </c>
      <c r="G957" t="s">
        <v>2788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https://aterpa-my.sharepoint.com/:f:/g/personal/luis_nunes_aterpa_com_br/IgCVlEOybDu1RrUmmUcPpVgkATRdwz5TarAfYpSYiAP79mY?e=3yxZxw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7" t="s">
        <v>4787</v>
      </c>
    </row>
    <row r="958" spans="1:15" hidden="1" x14ac:dyDescent="0.3">
      <c r="A958" t="s">
        <v>904</v>
      </c>
      <c r="B958">
        <v>303286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2789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https://aterpa-my.sharepoint.com/:f:/g/personal/luis_nunes_aterpa_com_br/IgCVlEOybDu1RrUmmUcPpVgkATRdwz5TarAfYpSYiAP79mY?e=3yxZxw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8" t="s">
        <v>4787</v>
      </c>
    </row>
    <row r="959" spans="1:15" hidden="1" x14ac:dyDescent="0.3">
      <c r="A959" t="s">
        <v>905</v>
      </c>
      <c r="B959">
        <v>437420</v>
      </c>
      <c r="C959" t="s">
        <v>5407</v>
      </c>
      <c r="D959" s="12">
        <v>45838</v>
      </c>
      <c r="E959" t="s">
        <v>3303</v>
      </c>
      <c r="F959" t="s">
        <v>2800</v>
      </c>
      <c r="G959" t="s">
        <v>2788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https://aterpa-my.sharepoint.com/:f:/g/personal/luis_nunes_aterpa_com_br/IgCVlEOybDu1RrUmmUcPpVgkATRdwz5TarAfYpSYiAP79mY?e=3yxZxw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59" t="s">
        <v>4787</v>
      </c>
    </row>
    <row r="960" spans="1:15" hidden="1" x14ac:dyDescent="0.3">
      <c r="A960" t="s">
        <v>906</v>
      </c>
      <c r="B960">
        <v>303316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2789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https://aterpa-my.sharepoint.com/:f:/g/personal/luis_nunes_aterpa_com_br/IgCVlEOybDu1RrUmmUcPpVgkATRdwz5TarAfYpSYiAP79mY?e=3yxZxw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0" t="s">
        <v>4787</v>
      </c>
    </row>
    <row r="961" spans="1:15" hidden="1" x14ac:dyDescent="0.3">
      <c r="A961" t="s">
        <v>907</v>
      </c>
      <c r="B961">
        <v>437320</v>
      </c>
      <c r="C961" t="s">
        <v>5407</v>
      </c>
      <c r="D961" s="12">
        <v>45838</v>
      </c>
      <c r="E961" t="s">
        <v>3304</v>
      </c>
      <c r="F961" t="s">
        <v>2800</v>
      </c>
      <c r="G961" t="s">
        <v>2788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https://aterpa-my.sharepoint.com/:f:/g/personal/luis_nunes_aterpa_com_br/IgCVlEOybDu1RrUmmUcPpVgkATRdwz5TarAfYpSYiAP79mY?e=3yxZxw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1" t="s">
        <v>4787</v>
      </c>
    </row>
    <row r="962" spans="1:15" hidden="1" x14ac:dyDescent="0.3">
      <c r="A962" t="s">
        <v>908</v>
      </c>
      <c r="B962">
        <v>303346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2789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https://aterpa-my.sharepoint.com/:f:/g/personal/luis_nunes_aterpa_com_br/IgCVlEOybDu1RrUmmUcPpVgkATRdwz5TarAfYpSYiAP79mY?e=3yxZxw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2" t="s">
        <v>4787</v>
      </c>
    </row>
    <row r="963" spans="1:15" hidden="1" x14ac:dyDescent="0.3">
      <c r="A963" t="s">
        <v>909</v>
      </c>
      <c r="B963">
        <v>437260</v>
      </c>
      <c r="C963" t="s">
        <v>5407</v>
      </c>
      <c r="D963" s="12">
        <v>45838</v>
      </c>
      <c r="E963" t="s">
        <v>3305</v>
      </c>
      <c r="F963" t="s">
        <v>2800</v>
      </c>
      <c r="G963" t="s">
        <v>2788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https://aterpa-my.sharepoint.com/:f:/g/personal/luis_nunes_aterpa_com_br/IgCVlEOybDu1RrUmmUcPpVgkATRdwz5TarAfYpSYiAP79mY?e=3yxZxw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3" t="s">
        <v>4787</v>
      </c>
    </row>
    <row r="964" spans="1:15" hidden="1" x14ac:dyDescent="0.3">
      <c r="A964" t="s">
        <v>910</v>
      </c>
      <c r="B964">
        <v>303352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2789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https://aterpa-my.sharepoint.com/:f:/g/personal/luis_nunes_aterpa_com_br/IgCVlEOybDu1RrUmmUcPpVgkATRdwz5TarAfYpSYiAP79mY?e=3yxZxw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4" t="s">
        <v>4787</v>
      </c>
    </row>
    <row r="965" spans="1:15" hidden="1" x14ac:dyDescent="0.3">
      <c r="A965" t="s">
        <v>911</v>
      </c>
      <c r="B965">
        <v>437261</v>
      </c>
      <c r="C965" t="s">
        <v>5407</v>
      </c>
      <c r="D965" s="12">
        <v>45838</v>
      </c>
      <c r="E965" t="s">
        <v>3306</v>
      </c>
      <c r="F965" t="s">
        <v>2800</v>
      </c>
      <c r="G965" t="s">
        <v>2788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https://aterpa-my.sharepoint.com/:f:/g/personal/luis_nunes_aterpa_com_br/IgCVlEOybDu1RrUmmUcPpVgkATRdwz5TarAfYpSYiAP79mY?e=3yxZxw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5" t="s">
        <v>4787</v>
      </c>
    </row>
    <row r="966" spans="1:15" hidden="1" x14ac:dyDescent="0.3">
      <c r="A966" t="s">
        <v>912</v>
      </c>
      <c r="B966">
        <v>303325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2789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https://aterpa-my.sharepoint.com/:f:/g/personal/luis_nunes_aterpa_com_br/IgCVlEOybDu1RrUmmUcPpVgkATRdwz5TarAfYpSYiAP79mY?e=3yxZxw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6" t="s">
        <v>4787</v>
      </c>
    </row>
    <row r="967" spans="1:15" hidden="1" x14ac:dyDescent="0.3">
      <c r="A967" t="s">
        <v>913</v>
      </c>
      <c r="B967">
        <v>437196</v>
      </c>
      <c r="C967" t="s">
        <v>5407</v>
      </c>
      <c r="D967" s="12">
        <v>45838</v>
      </c>
      <c r="E967" t="s">
        <v>3307</v>
      </c>
      <c r="F967" t="s">
        <v>2800</v>
      </c>
      <c r="G967" t="s">
        <v>2788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https://aterpa-my.sharepoint.com/:f:/g/personal/luis_nunes_aterpa_com_br/IgCVlEOybDu1RrUmmUcPpVgkATRdwz5TarAfYpSYiAP79mY?e=3yxZxw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7" t="s">
        <v>4787</v>
      </c>
    </row>
    <row r="968" spans="1:15" hidden="1" x14ac:dyDescent="0.3">
      <c r="A968" t="s">
        <v>914</v>
      </c>
      <c r="B968">
        <v>303213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2789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https://aterpa-my.sharepoint.com/:f:/g/personal/luis_nunes_aterpa_com_br/IgCVlEOybDu1RrUmmUcPpVgkATRdwz5TarAfYpSYiAP79mY?e=3yxZxw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8" t="s">
        <v>4787</v>
      </c>
    </row>
    <row r="969" spans="1:15" hidden="1" x14ac:dyDescent="0.3">
      <c r="A969" t="s">
        <v>915</v>
      </c>
      <c r="B969">
        <v>371246</v>
      </c>
      <c r="C969" t="s">
        <v>5407</v>
      </c>
      <c r="D969" s="12">
        <v>45838</v>
      </c>
      <c r="E969" t="s">
        <v>3308</v>
      </c>
      <c r="F969" t="s">
        <v>2800</v>
      </c>
      <c r="G969" t="s">
        <v>2788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https://aterpa-my.sharepoint.com/:f:/g/personal/luis_nunes_aterpa_com_br/IgCVlEOybDu1RrUmmUcPpVgkATRdwz5TarAfYpSYiAP79mY?e=3yxZxw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69" t="s">
        <v>4787</v>
      </c>
    </row>
    <row r="970" spans="1:15" hidden="1" x14ac:dyDescent="0.3">
      <c r="A970" t="s">
        <v>916</v>
      </c>
      <c r="B970">
        <v>321017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2789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https://aterpa-my.sharepoint.com/:f:/g/personal/luis_nunes_aterpa_com_br/IgCVlEOybDu1RrUmmUcPpVgkATRdwz5TarAfYpSYiAP79mY?e=3yxZxw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0" t="s">
        <v>4787</v>
      </c>
    </row>
    <row r="971" spans="1:15" hidden="1" x14ac:dyDescent="0.3">
      <c r="A971" t="s">
        <v>917</v>
      </c>
      <c r="B971">
        <v>372691</v>
      </c>
      <c r="C971" t="s">
        <v>5407</v>
      </c>
      <c r="D971" s="12">
        <v>45838</v>
      </c>
      <c r="E971" t="s">
        <v>3309</v>
      </c>
      <c r="F971" t="s">
        <v>2800</v>
      </c>
      <c r="G971" t="s">
        <v>2788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https://aterpa-my.sharepoint.com/:f:/g/personal/luis_nunes_aterpa_com_br/IgCVlEOybDu1RrUmmUcPpVgkATRdwz5TarAfYpSYiAP79mY?e=3yxZxw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1" t="s">
        <v>4787</v>
      </c>
    </row>
    <row r="972" spans="1:15" hidden="1" x14ac:dyDescent="0.3">
      <c r="A972" t="s">
        <v>918</v>
      </c>
      <c r="B972">
        <v>363426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2789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https://aterpa-my.sharepoint.com/:f:/g/personal/luis_nunes_aterpa_com_br/IgCVlEOybDu1RrUmmUcPpVgkATRdwz5TarAfYpSYiAP79mY?e=3yxZxw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2" t="s">
        <v>4787</v>
      </c>
    </row>
    <row r="973" spans="1:15" hidden="1" x14ac:dyDescent="0.3">
      <c r="A973" t="s">
        <v>919</v>
      </c>
      <c r="B973">
        <v>372275</v>
      </c>
      <c r="C973" t="s">
        <v>5407</v>
      </c>
      <c r="D973" s="12">
        <v>45838</v>
      </c>
      <c r="E973" t="s">
        <v>3310</v>
      </c>
      <c r="F973" t="s">
        <v>2800</v>
      </c>
      <c r="G973" t="s">
        <v>2788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https://aterpa-my.sharepoint.com/:f:/g/personal/luis_nunes_aterpa_com_br/IgCVlEOybDu1RrUmmUcPpVgkATRdwz5TarAfYpSYiAP79mY?e=3yxZxw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3" t="s">
        <v>4787</v>
      </c>
    </row>
    <row r="974" spans="1:15" hidden="1" x14ac:dyDescent="0.3">
      <c r="A974" t="s">
        <v>920</v>
      </c>
      <c r="B974">
        <v>361559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2789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https://aterpa-my.sharepoint.com/:f:/g/personal/luis_nunes_aterpa_com_br/IgCVlEOybDu1RrUmmUcPpVgkATRdwz5TarAfYpSYiAP79mY?e=3yxZxw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4" t="s">
        <v>4787</v>
      </c>
    </row>
    <row r="975" spans="1:15" hidden="1" x14ac:dyDescent="0.3">
      <c r="A975" t="s">
        <v>921</v>
      </c>
      <c r="B975">
        <v>405243</v>
      </c>
      <c r="C975" t="s">
        <v>5407</v>
      </c>
      <c r="D975" s="12">
        <v>45838</v>
      </c>
      <c r="E975" t="s">
        <v>3311</v>
      </c>
      <c r="F975" t="s">
        <v>3312</v>
      </c>
      <c r="G975" t="s">
        <v>2788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https://aterpa-my.sharepoint.com/:f:/g/personal/luis_nunes_aterpa_com_br/IgCVlEOybDu1RrUmmUcPpVgkATRdwz5TarAfYpSYiAP79mY?e=3yxZxw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5" t="s">
        <v>4787</v>
      </c>
    </row>
    <row r="976" spans="1:15" hidden="1" x14ac:dyDescent="0.3">
      <c r="A976" t="s">
        <v>922</v>
      </c>
      <c r="B976">
        <v>331262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2789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https://aterpa-my.sharepoint.com/:f:/g/personal/luis_nunes_aterpa_com_br/IgCVlEOybDu1RrUmmUcPpVgkATRdwz5TarAfYpSYiAP79mY?e=3yxZxw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6" t="s">
        <v>4787</v>
      </c>
    </row>
    <row r="977" spans="1:15" hidden="1" x14ac:dyDescent="0.3">
      <c r="A977" t="s">
        <v>923</v>
      </c>
      <c r="B977">
        <v>372146</v>
      </c>
      <c r="C977" t="s">
        <v>5407</v>
      </c>
      <c r="D977" s="12">
        <v>45838</v>
      </c>
      <c r="E977" t="s">
        <v>3313</v>
      </c>
      <c r="F977" t="s">
        <v>2800</v>
      </c>
      <c r="G977" t="s">
        <v>2788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https://aterpa-my.sharepoint.com/:f:/g/personal/luis_nunes_aterpa_com_br/IgCVlEOybDu1RrUmmUcPpVgkATRdwz5TarAfYpSYiAP79mY?e=3yxZxw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7" t="s">
        <v>4787</v>
      </c>
    </row>
    <row r="978" spans="1:15" hidden="1" x14ac:dyDescent="0.3">
      <c r="A978" t="s">
        <v>924</v>
      </c>
      <c r="B978">
        <v>337956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2789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https://aterpa-my.sharepoint.com/:f:/g/personal/luis_nunes_aterpa_com_br/IgCVlEOybDu1RrUmmUcPpVgkATRdwz5TarAfYpSYiAP79mY?e=3yxZxw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8" t="s">
        <v>4787</v>
      </c>
    </row>
    <row r="979" spans="1:15" hidden="1" x14ac:dyDescent="0.3">
      <c r="A979" t="s">
        <v>925</v>
      </c>
      <c r="B979">
        <v>12740100</v>
      </c>
      <c r="C979" t="s">
        <v>5407</v>
      </c>
      <c r="D979" s="12">
        <v>45838</v>
      </c>
      <c r="E979" t="s">
        <v>3314</v>
      </c>
      <c r="F979" t="s">
        <v>2819</v>
      </c>
      <c r="G979" t="s">
        <v>2788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https://aterpa-my.sharepoint.com/:f:/g/personal/luis_nunes_aterpa_com_br/IgCVlEOybDu1RrUmmUcPpVgkATRdwz5TarAfYpSYiAP79mY?e=3yxZxw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79" t="s">
        <v>4787</v>
      </c>
    </row>
    <row r="980" spans="1:15" hidden="1" x14ac:dyDescent="0.3">
      <c r="A980" t="s">
        <v>926</v>
      </c>
      <c r="B980">
        <v>793529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2789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https://aterpa-my.sharepoint.com/:f:/g/personal/luis_nunes_aterpa_com_br/IgCVlEOybDu1RrUmmUcPpVgkATRdwz5TarAfYpSYiAP79mY?e=3yxZxw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0" t="s">
        <v>4787</v>
      </c>
    </row>
    <row r="981" spans="1:15" hidden="1" x14ac:dyDescent="0.3">
      <c r="A981" t="s">
        <v>929</v>
      </c>
      <c r="B981">
        <v>47601022</v>
      </c>
      <c r="C981" t="s">
        <v>5407</v>
      </c>
      <c r="D981" s="12">
        <v>45838</v>
      </c>
      <c r="E981" t="s">
        <v>3317</v>
      </c>
      <c r="F981" t="s">
        <v>2787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https://aterpa-my.sharepoint.com/:f:/g/personal/luis_nunes_aterpa_com_br/IgCVlEOybDu1RrUmmUcPpVgkATRdwz5TarAfYpSYiAP79mY?e=3yxZxw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1" t="s">
        <v>4787</v>
      </c>
    </row>
    <row r="982" spans="1:15" hidden="1" x14ac:dyDescent="0.3">
      <c r="A982" t="s">
        <v>930</v>
      </c>
      <c r="B982">
        <v>68951456</v>
      </c>
      <c r="C982" t="s">
        <v>5407</v>
      </c>
      <c r="D982" s="12">
        <v>45838</v>
      </c>
      <c r="E982" t="s">
        <v>3317</v>
      </c>
      <c r="F982" t="s">
        <v>2787</v>
      </c>
      <c r="G982" t="s">
        <v>2807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https://aterpa-my.sharepoint.com/:f:/g/personal/luis_nunes_aterpa_com_br/IgCVlEOybDu1RrUmmUcPpVgkATRdwz5TarAfYpSYiAP79mY?e=3yxZxw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2" t="s">
        <v>4787</v>
      </c>
    </row>
    <row r="983" spans="1:15" hidden="1" x14ac:dyDescent="0.3">
      <c r="A983" t="s">
        <v>931</v>
      </c>
      <c r="B983">
        <v>1558570</v>
      </c>
      <c r="C983" t="s">
        <v>5407</v>
      </c>
      <c r="D983" s="12">
        <v>45838</v>
      </c>
      <c r="E983" t="s">
        <v>3318</v>
      </c>
      <c r="F983" t="s">
        <v>2826</v>
      </c>
      <c r="G983" t="s">
        <v>2788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https://aterpa-my.sharepoint.com/:f:/g/personal/luis_nunes_aterpa_com_br/IgCVlEOybDu1RrUmmUcPpVgkATRdwz5TarAfYpSYiAP79mY?e=3yxZxw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3" t="s">
        <v>4787</v>
      </c>
    </row>
    <row r="984" spans="1:15" hidden="1" x14ac:dyDescent="0.3">
      <c r="A984" t="s">
        <v>932</v>
      </c>
      <c r="B984">
        <v>568549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2789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https://aterpa-my.sharepoint.com/:f:/g/personal/luis_nunes_aterpa_com_br/IgCVlEOybDu1RrUmmUcPpVgkATRdwz5TarAfYpSYiAP79mY?e=3yxZxw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4" t="s">
        <v>4787</v>
      </c>
    </row>
    <row r="985" spans="1:15" hidden="1" x14ac:dyDescent="0.3">
      <c r="A985" t="s">
        <v>933</v>
      </c>
      <c r="B985">
        <v>1651657</v>
      </c>
      <c r="C985" t="s">
        <v>5407</v>
      </c>
      <c r="D985" s="12">
        <v>45838</v>
      </c>
      <c r="E985" t="s">
        <v>3319</v>
      </c>
      <c r="F985" t="s">
        <v>2794</v>
      </c>
      <c r="G985" t="s">
        <v>2788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https://aterpa-my.sharepoint.com/:f:/g/personal/luis_nunes_aterpa_com_br/IgCVlEOybDu1RrUmmUcPpVgkATRdwz5TarAfYpSYiAP79mY?e=3yxZxw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5" t="s">
        <v>4787</v>
      </c>
    </row>
    <row r="986" spans="1:15" hidden="1" x14ac:dyDescent="0.3">
      <c r="A986" t="s">
        <v>934</v>
      </c>
      <c r="B986">
        <v>666688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2789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https://aterpa-my.sharepoint.com/:f:/g/personal/luis_nunes_aterpa_com_br/IgCVlEOybDu1RrUmmUcPpVgkATRdwz5TarAfYpSYiAP79mY?e=3yxZxw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6" t="s">
        <v>4787</v>
      </c>
    </row>
    <row r="987" spans="1:15" hidden="1" x14ac:dyDescent="0.3">
      <c r="A987" t="s">
        <v>935</v>
      </c>
      <c r="B987">
        <v>1807993</v>
      </c>
      <c r="C987" t="s">
        <v>5407</v>
      </c>
      <c r="D987" s="12">
        <v>45838</v>
      </c>
      <c r="E987" t="s">
        <v>3320</v>
      </c>
      <c r="F987" t="s">
        <v>2826</v>
      </c>
      <c r="G987" t="s">
        <v>2788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https://aterpa-my.sharepoint.com/:f:/g/personal/luis_nunes_aterpa_com_br/IgCVlEOybDu1RrUmmUcPpVgkATRdwz5TarAfYpSYiAP79mY?e=3yxZxw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7" t="s">
        <v>4787</v>
      </c>
    </row>
    <row r="988" spans="1:15" hidden="1" x14ac:dyDescent="0.3">
      <c r="A988" t="s">
        <v>936</v>
      </c>
      <c r="B988">
        <v>538891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2789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https://aterpa-my.sharepoint.com/:f:/g/personal/luis_nunes_aterpa_com_br/IgCVlEOybDu1RrUmmUcPpVgkATRdwz5TarAfYpSYiAP79mY?e=3yxZxw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8" t="s">
        <v>4787</v>
      </c>
    </row>
    <row r="989" spans="1:15" hidden="1" x14ac:dyDescent="0.3">
      <c r="A989" t="s">
        <v>937</v>
      </c>
      <c r="B989">
        <v>1565472</v>
      </c>
      <c r="C989" t="s">
        <v>5407</v>
      </c>
      <c r="D989" s="12">
        <v>45838</v>
      </c>
      <c r="E989" t="s">
        <v>3321</v>
      </c>
      <c r="F989" t="s">
        <v>2798</v>
      </c>
      <c r="G989" t="s">
        <v>2788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https://aterpa-my.sharepoint.com/:f:/g/personal/luis_nunes_aterpa_com_br/IgCVlEOybDu1RrUmmUcPpVgkATRdwz5TarAfYpSYiAP79mY?e=3yxZxw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89" t="s">
        <v>4787</v>
      </c>
    </row>
    <row r="990" spans="1:15" hidden="1" x14ac:dyDescent="0.3">
      <c r="A990" t="s">
        <v>938</v>
      </c>
      <c r="B990">
        <v>636095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2789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https://aterpa-my.sharepoint.com/:f:/g/personal/luis_nunes_aterpa_com_br/IgCVlEOybDu1RrUmmUcPpVgkATRdwz5TarAfYpSYiAP79mY?e=3yxZxw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90" t="s">
        <v>4787</v>
      </c>
    </row>
    <row r="991" spans="1:15" hidden="1" x14ac:dyDescent="0.3">
      <c r="A991" t="s">
        <v>939</v>
      </c>
      <c r="B991">
        <v>1764129</v>
      </c>
      <c r="C991" t="s">
        <v>5407</v>
      </c>
      <c r="D991" s="12">
        <v>45838</v>
      </c>
      <c r="E991" t="s">
        <v>3322</v>
      </c>
      <c r="F991" t="s">
        <v>2794</v>
      </c>
      <c r="G991" t="s">
        <v>2788</v>
      </c>
      <c r="H991" t="str">
        <f>IF(_xlfn.XLOOKUP(E991,LD_01[DOCUMENTO],LD_01[REVISÃO])=F991,"VIGENTE","OBSOLETO")</f>
        <v>OBSOLETO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https://aterpa-my.sharepoint.com/:f:/g/personal/luis_nunes_aterpa_com_br/IgCVlEOybDu1RrUmmUcPpVgkATRdwz5TarAfYpSYiAP79mY?e=3yxZxw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1" t="s">
        <v>4787</v>
      </c>
    </row>
    <row r="992" spans="1:15" hidden="1" x14ac:dyDescent="0.3">
      <c r="A992" t="s">
        <v>940</v>
      </c>
      <c r="B992">
        <v>484666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2789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https://aterpa-my.sharepoint.com/:f:/g/personal/luis_nunes_aterpa_com_br/IgCVlEOybDu1RrUmmUcPpVgkATRdwz5TarAfYpSYiAP79mY?e=3yxZxw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2" t="s">
        <v>4787</v>
      </c>
    </row>
    <row r="993" spans="1:15" hidden="1" x14ac:dyDescent="0.3">
      <c r="A993" t="s">
        <v>941</v>
      </c>
      <c r="B993">
        <v>1777667</v>
      </c>
      <c r="C993" t="s">
        <v>5407</v>
      </c>
      <c r="D993" s="12">
        <v>45838</v>
      </c>
      <c r="E993" t="s">
        <v>3323</v>
      </c>
      <c r="F993" t="s">
        <v>2794</v>
      </c>
      <c r="G993" t="s">
        <v>2788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https://aterpa-my.sharepoint.com/:f:/g/personal/luis_nunes_aterpa_com_br/IgCVlEOybDu1RrUmmUcPpVgkATRdwz5TarAfYpSYiAP79mY?e=3yxZxw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3" t="s">
        <v>4787</v>
      </c>
    </row>
    <row r="994" spans="1:15" hidden="1" x14ac:dyDescent="0.3">
      <c r="A994" t="s">
        <v>942</v>
      </c>
      <c r="B994">
        <v>601204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2789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https://aterpa-my.sharepoint.com/:f:/g/personal/luis_nunes_aterpa_com_br/IgCVlEOybDu1RrUmmUcPpVgkATRdwz5TarAfYpSYiAP79mY?e=3yxZxw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4" t="s">
        <v>4787</v>
      </c>
    </row>
    <row r="995" spans="1:15" hidden="1" x14ac:dyDescent="0.3">
      <c r="A995" t="s">
        <v>943</v>
      </c>
      <c r="B995">
        <v>1581411</v>
      </c>
      <c r="C995" t="s">
        <v>5407</v>
      </c>
      <c r="D995" s="12">
        <v>45838</v>
      </c>
      <c r="E995" t="s">
        <v>3324</v>
      </c>
      <c r="F995" t="s">
        <v>2796</v>
      </c>
      <c r="G995" t="s">
        <v>2788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https://aterpa-my.sharepoint.com/:f:/g/personal/luis_nunes_aterpa_com_br/IgCVlEOybDu1RrUmmUcPpVgkATRdwz5TarAfYpSYiAP79mY?e=3yxZxw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5" t="s">
        <v>4787</v>
      </c>
    </row>
    <row r="996" spans="1:15" hidden="1" x14ac:dyDescent="0.3">
      <c r="A996" t="s">
        <v>944</v>
      </c>
      <c r="B996">
        <v>491320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2789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https://aterpa-my.sharepoint.com/:f:/g/personal/luis_nunes_aterpa_com_br/IgCVlEOybDu1RrUmmUcPpVgkATRdwz5TarAfYpSYiAP79mY?e=3yxZxw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996" t="s">
        <v>4787</v>
      </c>
    </row>
    <row r="997" spans="1:15" hidden="1" x14ac:dyDescent="0.3">
      <c r="A997" t="s">
        <v>945</v>
      </c>
      <c r="B997">
        <v>1733216</v>
      </c>
      <c r="C997" t="s">
        <v>5407</v>
      </c>
      <c r="D997" s="12">
        <v>45838</v>
      </c>
      <c r="E997" t="s">
        <v>3325</v>
      </c>
      <c r="F997" t="s">
        <v>2794</v>
      </c>
      <c r="G997" t="s">
        <v>2788</v>
      </c>
      <c r="H997" t="str">
        <f>IF(_xlfn.XLOOKUP(E997,LD_01[DOCUMENTO],LD_01[REVISÃO])=F997,"VIGENTE","OBSOLETO")</f>
        <v>VIGENTE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https://aterpa-my.sharepoint.com/:f:/g/personal/luis_nunes_aterpa_com_br/IgCVlEOybDu1RrUmmUcPpVgkATRdwz5TarAfYpSYiAP79mY?e=3yxZxw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97" t="s">
        <v>4787</v>
      </c>
    </row>
    <row r="998" spans="1:15" hidden="1" x14ac:dyDescent="0.3">
      <c r="A998" t="s">
        <v>946</v>
      </c>
      <c r="B998">
        <v>662095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2789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https://aterpa-my.sharepoint.com/:f:/g/personal/luis_nunes_aterpa_com_br/IgCVlEOybDu1RrUmmUcPpVgkATRdwz5TarAfYpSYiAP79mY?e=3yxZxw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98" t="s">
        <v>4787</v>
      </c>
    </row>
    <row r="999" spans="1:15" hidden="1" x14ac:dyDescent="0.3">
      <c r="A999" t="s">
        <v>947</v>
      </c>
      <c r="B999">
        <v>1698203</v>
      </c>
      <c r="C999" t="s">
        <v>5407</v>
      </c>
      <c r="D999" s="12">
        <v>45838</v>
      </c>
      <c r="E999" t="s">
        <v>3326</v>
      </c>
      <c r="F999" t="s">
        <v>2864</v>
      </c>
      <c r="G999" t="s">
        <v>2788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https://aterpa-my.sharepoint.com/:f:/g/personal/luis_nunes_aterpa_com_br/IgCVlEOybDu1RrUmmUcPpVgkATRdwz5TarAfYpSYiAP79mY?e=3yxZxw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999" t="s">
        <v>4787</v>
      </c>
    </row>
    <row r="1000" spans="1:15" hidden="1" x14ac:dyDescent="0.3">
      <c r="A1000" t="s">
        <v>948</v>
      </c>
      <c r="B1000">
        <v>708055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2789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https://aterpa-my.sharepoint.com/:f:/g/personal/luis_nunes_aterpa_com_br/IgCVlEOybDu1RrUmmUcPpVgkATRdwz5TarAfYpSYiAP79mY?e=3yxZxw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0" t="s">
        <v>4787</v>
      </c>
    </row>
    <row r="1001" spans="1:15" hidden="1" x14ac:dyDescent="0.3">
      <c r="A1001" t="s">
        <v>949</v>
      </c>
      <c r="B1001">
        <v>1134437</v>
      </c>
      <c r="C1001" t="s">
        <v>5407</v>
      </c>
      <c r="D1001" s="12">
        <v>45838</v>
      </c>
      <c r="E1001" t="s">
        <v>3327</v>
      </c>
      <c r="F1001" t="s">
        <v>2798</v>
      </c>
      <c r="G1001" t="s">
        <v>2788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https://aterpa-my.sharepoint.com/:f:/g/personal/luis_nunes_aterpa_com_br/IgCVlEOybDu1RrUmmUcPpVgkATRdwz5TarAfYpSYiAP79mY?e=3yxZxw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1" t="s">
        <v>4787</v>
      </c>
    </row>
    <row r="1002" spans="1:15" hidden="1" x14ac:dyDescent="0.3">
      <c r="A1002" t="s">
        <v>950</v>
      </c>
      <c r="B1002">
        <v>581505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2789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https://aterpa-my.sharepoint.com/:f:/g/personal/luis_nunes_aterpa_com_br/IgCVlEOybDu1RrUmmUcPpVgkATRdwz5TarAfYpSYiAP79mY?e=3yxZxw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2" t="s">
        <v>4787</v>
      </c>
    </row>
    <row r="1003" spans="1:15" hidden="1" x14ac:dyDescent="0.3">
      <c r="A1003" t="s">
        <v>951</v>
      </c>
      <c r="B1003">
        <v>1287326</v>
      </c>
      <c r="C1003" t="s">
        <v>5407</v>
      </c>
      <c r="D1003" s="12">
        <v>45838</v>
      </c>
      <c r="E1003" t="s">
        <v>3328</v>
      </c>
      <c r="F1003" t="s">
        <v>2864</v>
      </c>
      <c r="G1003" t="s">
        <v>2788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https://aterpa-my.sharepoint.com/:f:/g/personal/luis_nunes_aterpa_com_br/IgCVlEOybDu1RrUmmUcPpVgkATRdwz5TarAfYpSYiAP79mY?e=3yxZxw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3" t="s">
        <v>4787</v>
      </c>
    </row>
    <row r="1004" spans="1:15" hidden="1" x14ac:dyDescent="0.3">
      <c r="A1004" t="s">
        <v>952</v>
      </c>
      <c r="B1004">
        <v>589612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2789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https://aterpa-my.sharepoint.com/:f:/g/personal/luis_nunes_aterpa_com_br/IgCVlEOybDu1RrUmmUcPpVgkATRdwz5TarAfYpSYiAP79mY?e=3yxZxw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4" t="s">
        <v>4787</v>
      </c>
    </row>
    <row r="1005" spans="1:15" hidden="1" x14ac:dyDescent="0.3">
      <c r="A1005" t="s">
        <v>953</v>
      </c>
      <c r="B1005">
        <v>1138967</v>
      </c>
      <c r="C1005" t="s">
        <v>5407</v>
      </c>
      <c r="D1005" s="12">
        <v>45838</v>
      </c>
      <c r="E1005" t="s">
        <v>3329</v>
      </c>
      <c r="F1005" t="s">
        <v>2796</v>
      </c>
      <c r="G1005" t="s">
        <v>2788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https://aterpa-my.sharepoint.com/:f:/g/personal/luis_nunes_aterpa_com_br/IgCVlEOybDu1RrUmmUcPpVgkATRdwz5TarAfYpSYiAP79mY?e=3yxZxw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5" t="s">
        <v>4787</v>
      </c>
    </row>
    <row r="1006" spans="1:15" hidden="1" x14ac:dyDescent="0.3">
      <c r="A1006" t="s">
        <v>954</v>
      </c>
      <c r="B1006">
        <v>473390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2789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https://aterpa-my.sharepoint.com/:f:/g/personal/luis_nunes_aterpa_com_br/IgCVlEOybDu1RrUmmUcPpVgkATRdwz5TarAfYpSYiAP79mY?e=3yxZxw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6" t="s">
        <v>4787</v>
      </c>
    </row>
    <row r="1007" spans="1:15" hidden="1" x14ac:dyDescent="0.3">
      <c r="A1007" t="s">
        <v>955</v>
      </c>
      <c r="B1007">
        <v>1298533</v>
      </c>
      <c r="C1007" t="s">
        <v>5407</v>
      </c>
      <c r="D1007" s="12">
        <v>45838</v>
      </c>
      <c r="E1007" t="s">
        <v>3330</v>
      </c>
      <c r="F1007" t="s">
        <v>2798</v>
      </c>
      <c r="G1007" t="s">
        <v>2788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https://aterpa-my.sharepoint.com/:f:/g/personal/luis_nunes_aterpa_com_br/IgCVlEOybDu1RrUmmUcPpVgkATRdwz5TarAfYpSYiAP79mY?e=3yxZxw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7" t="s">
        <v>4787</v>
      </c>
    </row>
    <row r="1008" spans="1:15" hidden="1" x14ac:dyDescent="0.3">
      <c r="A1008" t="s">
        <v>956</v>
      </c>
      <c r="B1008">
        <v>671497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2789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https://aterpa-my.sharepoint.com/:f:/g/personal/luis_nunes_aterpa_com_br/IgCVlEOybDu1RrUmmUcPpVgkATRdwz5TarAfYpSYiAP79mY?e=3yxZxw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8" t="s">
        <v>4787</v>
      </c>
    </row>
    <row r="1009" spans="1:15" hidden="1" x14ac:dyDescent="0.3">
      <c r="A1009" t="s">
        <v>5456</v>
      </c>
      <c r="B1009">
        <v>1237851</v>
      </c>
      <c r="C1009" t="s">
        <v>5407</v>
      </c>
      <c r="D1009" s="12">
        <v>45838</v>
      </c>
      <c r="E1009" t="s">
        <v>3331</v>
      </c>
      <c r="F1009" t="s">
        <v>2796</v>
      </c>
      <c r="G1009" t="s">
        <v>2788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https://aterpa-my.sharepoint.com/:f:/g/personal/luis_nunes_aterpa_com_br/IgCVlEOybDu1RrUmmUcPpVgkATRdwz5TarAfYpSYiAP79mY?e=3yxZxw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09" t="s">
        <v>4787</v>
      </c>
    </row>
    <row r="1010" spans="1:15" hidden="1" x14ac:dyDescent="0.3">
      <c r="A1010" t="s">
        <v>5457</v>
      </c>
      <c r="B1010">
        <v>514768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2789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https://aterpa-my.sharepoint.com/:f:/g/personal/luis_nunes_aterpa_com_br/IgCVlEOybDu1RrUmmUcPpVgkATRdwz5TarAfYpSYiAP79mY?e=3yxZxw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0" t="s">
        <v>4787</v>
      </c>
    </row>
    <row r="1011" spans="1:15" hidden="1" x14ac:dyDescent="0.3">
      <c r="A1011" t="s">
        <v>957</v>
      </c>
      <c r="B1011">
        <v>1336236</v>
      </c>
      <c r="C1011" t="s">
        <v>5407</v>
      </c>
      <c r="D1011" s="12">
        <v>45838</v>
      </c>
      <c r="E1011" t="s">
        <v>3332</v>
      </c>
      <c r="F1011" t="s">
        <v>2798</v>
      </c>
      <c r="G1011" t="s">
        <v>2788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https://aterpa-my.sharepoint.com/:f:/g/personal/luis_nunes_aterpa_com_br/IgCVlEOybDu1RrUmmUcPpVgkATRdwz5TarAfYpSYiAP79mY?e=3yxZxw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1" t="s">
        <v>4787</v>
      </c>
    </row>
    <row r="1012" spans="1:15" hidden="1" x14ac:dyDescent="0.3">
      <c r="A1012" t="s">
        <v>958</v>
      </c>
      <c r="B1012">
        <v>670037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2789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https://aterpa-my.sharepoint.com/:f:/g/personal/luis_nunes_aterpa_com_br/IgCVlEOybDu1RrUmmUcPpVgkATRdwz5TarAfYpSYiAP79mY?e=3yxZxw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2" t="s">
        <v>4787</v>
      </c>
    </row>
    <row r="1013" spans="1:15" hidden="1" x14ac:dyDescent="0.3">
      <c r="A1013" t="s">
        <v>959</v>
      </c>
      <c r="B1013">
        <v>1465234</v>
      </c>
      <c r="C1013" t="s">
        <v>5407</v>
      </c>
      <c r="D1013" s="12">
        <v>45838</v>
      </c>
      <c r="E1013" t="s">
        <v>3333</v>
      </c>
      <c r="F1013" t="s">
        <v>2794</v>
      </c>
      <c r="G1013" t="s">
        <v>2788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https://aterpa-my.sharepoint.com/:f:/g/personal/luis_nunes_aterpa_com_br/IgCVlEOybDu1RrUmmUcPpVgkATRdwz5TarAfYpSYiAP79mY?e=3yxZxw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3" t="s">
        <v>4787</v>
      </c>
    </row>
    <row r="1014" spans="1:15" hidden="1" x14ac:dyDescent="0.3">
      <c r="A1014" t="s">
        <v>960</v>
      </c>
      <c r="B1014">
        <v>658575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2789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https://aterpa-my.sharepoint.com/:f:/g/personal/luis_nunes_aterpa_com_br/IgCVlEOybDu1RrUmmUcPpVgkATRdwz5TarAfYpSYiAP79mY?e=3yxZxw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4" t="s">
        <v>4787</v>
      </c>
    </row>
    <row r="1015" spans="1:15" hidden="1" x14ac:dyDescent="0.3">
      <c r="A1015" t="s">
        <v>961</v>
      </c>
      <c r="B1015">
        <v>1267858</v>
      </c>
      <c r="C1015" t="s">
        <v>5407</v>
      </c>
      <c r="D1015" s="12">
        <v>45838</v>
      </c>
      <c r="E1015" t="s">
        <v>3334</v>
      </c>
      <c r="F1015" t="s">
        <v>2826</v>
      </c>
      <c r="G1015" t="s">
        <v>2788</v>
      </c>
      <c r="H1015" t="str">
        <f>IF(_xlfn.XLOOKUP(E1015,LD_01[DOCUMENTO],LD_01[REVISÃO])=F1015,"VIGENTE","OBSOLETO")</f>
        <v>OBSOLETO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https://aterpa-my.sharepoint.com/:f:/g/personal/luis_nunes_aterpa_com_br/IgCVlEOybDu1RrUmmUcPpVgkATRdwz5TarAfYpSYiAP79mY?e=3yxZxw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15" t="s">
        <v>4787</v>
      </c>
    </row>
    <row r="1016" spans="1:15" hidden="1" x14ac:dyDescent="0.3">
      <c r="A1016" t="s">
        <v>962</v>
      </c>
      <c r="B1016">
        <v>524036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2789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https://aterpa-my.sharepoint.com/:f:/g/personal/luis_nunes_aterpa_com_br/IgCVlEOybDu1RrUmmUcPpVgkATRdwz5TarAfYpSYiAP79mY?e=3yxZxw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16" t="s">
        <v>4787</v>
      </c>
    </row>
    <row r="1017" spans="1:15" hidden="1" x14ac:dyDescent="0.3">
      <c r="A1017" t="s">
        <v>963</v>
      </c>
      <c r="B1017">
        <v>2316717</v>
      </c>
      <c r="C1017" t="s">
        <v>5407</v>
      </c>
      <c r="D1017" s="12">
        <v>45838</v>
      </c>
      <c r="E1017" t="s">
        <v>3335</v>
      </c>
      <c r="F1017" t="s">
        <v>2826</v>
      </c>
      <c r="G1017" t="s">
        <v>2788</v>
      </c>
      <c r="H1017" t="str">
        <f>IF(_xlfn.XLOOKUP(E1017,LD_01[DOCUMENTO],LD_01[REVISÃO])=F1017,"VIGENTE","OBSOLETO")</f>
        <v>VIGENTE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https://aterpa-my.sharepoint.com/:f:/g/personal/luis_nunes_aterpa_com_br/IgCVlEOybDu1RrUmmUcPpVgkATRdwz5TarAfYpSYiAP79mY?e=3yxZxw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7" t="s">
        <v>4787</v>
      </c>
    </row>
    <row r="1018" spans="1:15" hidden="1" x14ac:dyDescent="0.3">
      <c r="A1018" t="s">
        <v>964</v>
      </c>
      <c r="B1018">
        <v>965080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2789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https://aterpa-my.sharepoint.com/:f:/g/personal/luis_nunes_aterpa_com_br/IgCVlEOybDu1RrUmmUcPpVgkATRdwz5TarAfYpSYiAP79mY?e=3yxZxw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8" t="s">
        <v>4787</v>
      </c>
    </row>
    <row r="1019" spans="1:15" hidden="1" x14ac:dyDescent="0.3">
      <c r="A1019" t="s">
        <v>965</v>
      </c>
      <c r="B1019">
        <v>1483495</v>
      </c>
      <c r="C1019" t="s">
        <v>5407</v>
      </c>
      <c r="D1019" s="12">
        <v>45838</v>
      </c>
      <c r="E1019" t="s">
        <v>3336</v>
      </c>
      <c r="F1019" t="s">
        <v>2796</v>
      </c>
      <c r="G1019" t="s">
        <v>2788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https://aterpa-my.sharepoint.com/:f:/g/personal/luis_nunes_aterpa_com_br/IgCVlEOybDu1RrUmmUcPpVgkATRdwz5TarAfYpSYiAP79mY?e=3yxZxw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19" t="s">
        <v>4787</v>
      </c>
    </row>
    <row r="1020" spans="1:15" hidden="1" x14ac:dyDescent="0.3">
      <c r="A1020" t="s">
        <v>966</v>
      </c>
      <c r="B1020">
        <v>635658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2789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https://aterpa-my.sharepoint.com/:f:/g/personal/luis_nunes_aterpa_com_br/IgCVlEOybDu1RrUmmUcPpVgkATRdwz5TarAfYpSYiAP79mY?e=3yxZxw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0" t="s">
        <v>4787</v>
      </c>
    </row>
    <row r="1021" spans="1:15" hidden="1" x14ac:dyDescent="0.3">
      <c r="A1021" t="s">
        <v>967</v>
      </c>
      <c r="B1021">
        <v>1355032</v>
      </c>
      <c r="C1021" t="s">
        <v>5407</v>
      </c>
      <c r="D1021" s="12">
        <v>45838</v>
      </c>
      <c r="E1021" t="s">
        <v>3337</v>
      </c>
      <c r="F1021" t="s">
        <v>2826</v>
      </c>
      <c r="G1021" t="s">
        <v>2788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https://aterpa-my.sharepoint.com/:f:/g/personal/luis_nunes_aterpa_com_br/IgCVlEOybDu1RrUmmUcPpVgkATRdwz5TarAfYpSYiAP79mY?e=3yxZxw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1" t="s">
        <v>4787</v>
      </c>
    </row>
    <row r="1022" spans="1:15" hidden="1" x14ac:dyDescent="0.3">
      <c r="A1022" t="s">
        <v>968</v>
      </c>
      <c r="B1022">
        <v>587252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2789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https://aterpa-my.sharepoint.com/:f:/g/personal/luis_nunes_aterpa_com_br/IgCVlEOybDu1RrUmmUcPpVgkATRdwz5TarAfYpSYiAP79mY?e=3yxZxw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2" t="s">
        <v>4787</v>
      </c>
    </row>
    <row r="1023" spans="1:15" hidden="1" x14ac:dyDescent="0.3">
      <c r="A1023" t="s">
        <v>969</v>
      </c>
      <c r="B1023">
        <v>1152682</v>
      </c>
      <c r="C1023" t="s">
        <v>5407</v>
      </c>
      <c r="D1023" s="12">
        <v>45838</v>
      </c>
      <c r="E1023" t="s">
        <v>3338</v>
      </c>
      <c r="F1023" t="s">
        <v>2826</v>
      </c>
      <c r="G1023" t="s">
        <v>2788</v>
      </c>
      <c r="H1023" t="str">
        <f>IF(_xlfn.XLOOKUP(E1023,LD_01[DOCUMENTO],LD_01[REVISÃO])=F1023,"VIGENTE","OBSOLETO")</f>
        <v>OBSOLETO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https://aterpa-my.sharepoint.com/:f:/g/personal/luis_nunes_aterpa_com_br/IgCVlEOybDu1RrUmmUcPpVgkATRdwz5TarAfYpSYiAP79mY?e=3yxZxw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23" t="s">
        <v>4787</v>
      </c>
    </row>
    <row r="1024" spans="1:15" hidden="1" x14ac:dyDescent="0.3">
      <c r="A1024" t="s">
        <v>970</v>
      </c>
      <c r="B1024">
        <v>294107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2789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https://aterpa-my.sharepoint.com/:f:/g/personal/luis_nunes_aterpa_com_br/IgCVlEOybDu1RrUmmUcPpVgkATRdwz5TarAfYpSYiAP79mY?e=3yxZxw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24" t="s">
        <v>4787</v>
      </c>
    </row>
    <row r="1025" spans="1:15" hidden="1" x14ac:dyDescent="0.3">
      <c r="A1025" t="s">
        <v>971</v>
      </c>
      <c r="B1025">
        <v>4472622</v>
      </c>
      <c r="C1025" t="s">
        <v>5407</v>
      </c>
      <c r="D1025" s="12">
        <v>45838</v>
      </c>
      <c r="E1025" t="s">
        <v>3339</v>
      </c>
      <c r="F1025" t="s">
        <v>2796</v>
      </c>
      <c r="G1025" t="s">
        <v>2788</v>
      </c>
      <c r="H1025" t="str">
        <f>IF(_xlfn.XLOOKUP(E1025,LD_01[DOCUMENTO],LD_01[REVISÃO])=F1025,"VIGENTE","OBSOLETO")</f>
        <v>VIGENTE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https://aterpa-my.sharepoint.com/:f:/g/personal/luis_nunes_aterpa_com_br/IgCVlEOybDu1RrUmmUcPpVgkATRdwz5TarAfYpSYiAP79mY?e=3yxZxw</v>
      </c>
      <c r="M1025" t="str">
        <f t="shared" si="46"/>
        <v/>
      </c>
      <c r="N1025" t="str">
        <f t="shared" si="47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5" t="s">
        <v>4787</v>
      </c>
    </row>
    <row r="1026" spans="1:15" hidden="1" x14ac:dyDescent="0.3">
      <c r="A1026" t="s">
        <v>972</v>
      </c>
      <c r="B1026">
        <v>346756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2789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https://aterpa-my.sharepoint.com/:f:/g/personal/luis_nunes_aterpa_com_br/IgCVlEOybDu1RrUmmUcPpVgkATRdwz5TarAfYpSYiAP79mY?e=3yxZxw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6" t="s">
        <v>4787</v>
      </c>
    </row>
    <row r="1027" spans="1:15" hidden="1" x14ac:dyDescent="0.3">
      <c r="A1027" t="s">
        <v>973</v>
      </c>
      <c r="B1027">
        <v>1417863</v>
      </c>
      <c r="C1027" t="s">
        <v>5407</v>
      </c>
      <c r="D1027" s="12">
        <v>45838</v>
      </c>
      <c r="E1027" t="s">
        <v>3340</v>
      </c>
      <c r="F1027" t="s">
        <v>2826</v>
      </c>
      <c r="G1027" t="s">
        <v>2788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https://aterpa-my.sharepoint.com/:f:/g/personal/luis_nunes_aterpa_com_br/IgCVlEOybDu1RrUmmUcPpVgkATRdwz5TarAfYpSYiAP79mY?e=3yxZxw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7" t="s">
        <v>4787</v>
      </c>
    </row>
    <row r="1028" spans="1:15" hidden="1" x14ac:dyDescent="0.3">
      <c r="A1028" t="s">
        <v>974</v>
      </c>
      <c r="B1028">
        <v>581401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2789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https://aterpa-my.sharepoint.com/:f:/g/personal/luis_nunes_aterpa_com_br/IgCVlEOybDu1RrUmmUcPpVgkATRdwz5TarAfYpSYiAP79mY?e=3yxZxw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8" t="s">
        <v>4787</v>
      </c>
    </row>
    <row r="1029" spans="1:15" hidden="1" x14ac:dyDescent="0.3">
      <c r="A1029" t="s">
        <v>975</v>
      </c>
      <c r="B1029">
        <v>4569656</v>
      </c>
      <c r="C1029" t="s">
        <v>5407</v>
      </c>
      <c r="D1029" s="12">
        <v>45838</v>
      </c>
      <c r="E1029" t="s">
        <v>3341</v>
      </c>
      <c r="F1029" t="s">
        <v>2826</v>
      </c>
      <c r="G1029" t="s">
        <v>2788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https://aterpa-my.sharepoint.com/:f:/g/personal/luis_nunes_aterpa_com_br/IgCVlEOybDu1RrUmmUcPpVgkATRdwz5TarAfYpSYiAP79mY?e=3yxZxw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29" t="s">
        <v>4787</v>
      </c>
    </row>
    <row r="1030" spans="1:15" hidden="1" x14ac:dyDescent="0.3">
      <c r="A1030" t="s">
        <v>976</v>
      </c>
      <c r="B1030">
        <v>442309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2789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https://aterpa-my.sharepoint.com/:f:/g/personal/luis_nunes_aterpa_com_br/IgCVlEOybDu1RrUmmUcPpVgkATRdwz5TarAfYpSYiAP79mY?e=3yxZxw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0" t="s">
        <v>4787</v>
      </c>
    </row>
    <row r="1031" spans="1:15" hidden="1" x14ac:dyDescent="0.3">
      <c r="A1031" t="s">
        <v>977</v>
      </c>
      <c r="B1031">
        <v>993900</v>
      </c>
      <c r="C1031" t="s">
        <v>5407</v>
      </c>
      <c r="D1031" s="12">
        <v>45838</v>
      </c>
      <c r="E1031" t="s">
        <v>3342</v>
      </c>
      <c r="F1031" t="s">
        <v>2796</v>
      </c>
      <c r="G1031" t="s">
        <v>2788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https://aterpa-my.sharepoint.com/:f:/g/personal/luis_nunes_aterpa_com_br/IgCVlEOybDu1RrUmmUcPpVgkATRdwz5TarAfYpSYiAP79mY?e=3yxZxw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1" t="s">
        <v>4787</v>
      </c>
    </row>
    <row r="1032" spans="1:15" hidden="1" x14ac:dyDescent="0.3">
      <c r="A1032" t="s">
        <v>978</v>
      </c>
      <c r="B1032">
        <v>467658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2789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https://aterpa-my.sharepoint.com/:f:/g/personal/luis_nunes_aterpa_com_br/IgCVlEOybDu1RrUmmUcPpVgkATRdwz5TarAfYpSYiAP79mY?e=3yxZxw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2" t="s">
        <v>4787</v>
      </c>
    </row>
    <row r="1033" spans="1:15" hidden="1" x14ac:dyDescent="0.3">
      <c r="A1033" t="s">
        <v>979</v>
      </c>
      <c r="B1033">
        <v>917141</v>
      </c>
      <c r="C1033" t="s">
        <v>5407</v>
      </c>
      <c r="D1033" s="12">
        <v>45838</v>
      </c>
      <c r="E1033" t="s">
        <v>3343</v>
      </c>
      <c r="F1033" t="s">
        <v>2792</v>
      </c>
      <c r="G1033" t="s">
        <v>2788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https://aterpa-my.sharepoint.com/:f:/g/personal/luis_nunes_aterpa_com_br/IgCVlEOybDu1RrUmmUcPpVgkATRdwz5TarAfYpSYiAP79mY?e=3yxZxw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3" t="s">
        <v>4787</v>
      </c>
    </row>
    <row r="1034" spans="1:15" hidden="1" x14ac:dyDescent="0.3">
      <c r="A1034" t="s">
        <v>980</v>
      </c>
      <c r="B1034">
        <v>272836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2789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https://aterpa-my.sharepoint.com/:f:/g/personal/luis_nunes_aterpa_com_br/IgCVlEOybDu1RrUmmUcPpVgkATRdwz5TarAfYpSYiAP79mY?e=3yxZxw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4" t="s">
        <v>4787</v>
      </c>
    </row>
    <row r="1035" spans="1:15" hidden="1" x14ac:dyDescent="0.3">
      <c r="A1035" t="s">
        <v>981</v>
      </c>
      <c r="B1035">
        <v>965322</v>
      </c>
      <c r="C1035" t="s">
        <v>5407</v>
      </c>
      <c r="D1035" s="12">
        <v>45838</v>
      </c>
      <c r="E1035" t="s">
        <v>3344</v>
      </c>
      <c r="F1035" t="s">
        <v>2792</v>
      </c>
      <c r="G1035" t="s">
        <v>2788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https://aterpa-my.sharepoint.com/:f:/g/personal/luis_nunes_aterpa_com_br/IgCVlEOybDu1RrUmmUcPpVgkATRdwz5TarAfYpSYiAP79mY?e=3yxZxw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5" t="s">
        <v>4787</v>
      </c>
    </row>
    <row r="1036" spans="1:15" hidden="1" x14ac:dyDescent="0.3">
      <c r="A1036" t="s">
        <v>982</v>
      </c>
      <c r="B1036">
        <v>268815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2789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https://aterpa-my.sharepoint.com/:f:/g/personal/luis_nunes_aterpa_com_br/IgCVlEOybDu1RrUmmUcPpVgkATRdwz5TarAfYpSYiAP79mY?e=3yxZxw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6" t="s">
        <v>4787</v>
      </c>
    </row>
    <row r="1037" spans="1:15" hidden="1" x14ac:dyDescent="0.3">
      <c r="A1037" t="s">
        <v>983</v>
      </c>
      <c r="B1037">
        <v>980004</v>
      </c>
      <c r="C1037" t="s">
        <v>5407</v>
      </c>
      <c r="D1037" s="12">
        <v>45838</v>
      </c>
      <c r="E1037" t="s">
        <v>3345</v>
      </c>
      <c r="F1037" t="s">
        <v>2792</v>
      </c>
      <c r="G1037" t="s">
        <v>2788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https://aterpa-my.sharepoint.com/:f:/g/personal/luis_nunes_aterpa_com_br/IgCVlEOybDu1RrUmmUcPpVgkATRdwz5TarAfYpSYiAP79mY?e=3yxZxw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7" t="s">
        <v>4787</v>
      </c>
    </row>
    <row r="1038" spans="1:15" hidden="1" x14ac:dyDescent="0.3">
      <c r="A1038" t="s">
        <v>984</v>
      </c>
      <c r="B1038">
        <v>271780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2789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https://aterpa-my.sharepoint.com/:f:/g/personal/luis_nunes_aterpa_com_br/IgCVlEOybDu1RrUmmUcPpVgkATRdwz5TarAfYpSYiAP79mY?e=3yxZxw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8" t="s">
        <v>4787</v>
      </c>
    </row>
    <row r="1039" spans="1:15" hidden="1" x14ac:dyDescent="0.3">
      <c r="A1039" t="s">
        <v>985</v>
      </c>
      <c r="B1039">
        <v>915868</v>
      </c>
      <c r="C1039" t="s">
        <v>5407</v>
      </c>
      <c r="D1039" s="12">
        <v>45838</v>
      </c>
      <c r="E1039" t="s">
        <v>3346</v>
      </c>
      <c r="F1039" t="s">
        <v>2792</v>
      </c>
      <c r="G1039" t="s">
        <v>2788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https://aterpa-my.sharepoint.com/:f:/g/personal/luis_nunes_aterpa_com_br/IgCVlEOybDu1RrUmmUcPpVgkATRdwz5TarAfYpSYiAP79mY?e=3yxZxw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39" t="s">
        <v>4787</v>
      </c>
    </row>
    <row r="1040" spans="1:15" hidden="1" x14ac:dyDescent="0.3">
      <c r="A1040" t="s">
        <v>986</v>
      </c>
      <c r="B1040">
        <v>271168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2789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https://aterpa-my.sharepoint.com/:f:/g/personal/luis_nunes_aterpa_com_br/IgCVlEOybDu1RrUmmUcPpVgkATRdwz5TarAfYpSYiAP79mY?e=3yxZxw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0" t="s">
        <v>4787</v>
      </c>
    </row>
    <row r="1041" spans="1:15" hidden="1" x14ac:dyDescent="0.3">
      <c r="A1041" t="s">
        <v>987</v>
      </c>
      <c r="B1041">
        <v>924562</v>
      </c>
      <c r="C1041" t="s">
        <v>5407</v>
      </c>
      <c r="D1041" s="12">
        <v>45838</v>
      </c>
      <c r="E1041" t="s">
        <v>3347</v>
      </c>
      <c r="F1041" t="s">
        <v>2792</v>
      </c>
      <c r="G1041" t="s">
        <v>2788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https://aterpa-my.sharepoint.com/:f:/g/personal/luis_nunes_aterpa_com_br/IgCVlEOybDu1RrUmmUcPpVgkATRdwz5TarAfYpSYiAP79mY?e=3yxZxw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1" t="s">
        <v>4787</v>
      </c>
    </row>
    <row r="1042" spans="1:15" hidden="1" x14ac:dyDescent="0.3">
      <c r="A1042" t="s">
        <v>988</v>
      </c>
      <c r="B1042">
        <v>304985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2789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https://aterpa-my.sharepoint.com/:f:/g/personal/luis_nunes_aterpa_com_br/IgCVlEOybDu1RrUmmUcPpVgkATRdwz5TarAfYpSYiAP79mY?e=3yxZxw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2" t="s">
        <v>4787</v>
      </c>
    </row>
    <row r="1043" spans="1:15" hidden="1" x14ac:dyDescent="0.3">
      <c r="A1043" t="s">
        <v>989</v>
      </c>
      <c r="B1043">
        <v>976137</v>
      </c>
      <c r="C1043" t="s">
        <v>5407</v>
      </c>
      <c r="D1043" s="12">
        <v>45838</v>
      </c>
      <c r="E1043" t="s">
        <v>3348</v>
      </c>
      <c r="F1043" t="s">
        <v>2792</v>
      </c>
      <c r="G1043" t="s">
        <v>2788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https://aterpa-my.sharepoint.com/:f:/g/personal/luis_nunes_aterpa_com_br/IgCVlEOybDu1RrUmmUcPpVgkATRdwz5TarAfYpSYiAP79mY?e=3yxZxw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3" t="s">
        <v>4787</v>
      </c>
    </row>
    <row r="1044" spans="1:15" hidden="1" x14ac:dyDescent="0.3">
      <c r="A1044" t="s">
        <v>990</v>
      </c>
      <c r="B1044">
        <v>269972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2789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https://aterpa-my.sharepoint.com/:f:/g/personal/luis_nunes_aterpa_com_br/IgCVlEOybDu1RrUmmUcPpVgkATRdwz5TarAfYpSYiAP79mY?e=3yxZxw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4" t="s">
        <v>4787</v>
      </c>
    </row>
    <row r="1045" spans="1:15" hidden="1" x14ac:dyDescent="0.3">
      <c r="A1045" t="s">
        <v>991</v>
      </c>
      <c r="B1045">
        <v>966871</v>
      </c>
      <c r="C1045" t="s">
        <v>5407</v>
      </c>
      <c r="D1045" s="12">
        <v>45838</v>
      </c>
      <c r="E1045" t="s">
        <v>3349</v>
      </c>
      <c r="F1045" t="s">
        <v>2792</v>
      </c>
      <c r="G1045" t="s">
        <v>2788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https://aterpa-my.sharepoint.com/:f:/g/personal/luis_nunes_aterpa_com_br/IgCVlEOybDu1RrUmmUcPpVgkATRdwz5TarAfYpSYiAP79mY?e=3yxZxw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5" t="s">
        <v>4787</v>
      </c>
    </row>
    <row r="1046" spans="1:15" hidden="1" x14ac:dyDescent="0.3">
      <c r="A1046" t="s">
        <v>992</v>
      </c>
      <c r="B1046">
        <v>301863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2789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https://aterpa-my.sharepoint.com/:f:/g/personal/luis_nunes_aterpa_com_br/IgCVlEOybDu1RrUmmUcPpVgkATRdwz5TarAfYpSYiAP79mY?e=3yxZxw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6" t="s">
        <v>4787</v>
      </c>
    </row>
    <row r="1047" spans="1:15" hidden="1" x14ac:dyDescent="0.3">
      <c r="A1047" t="s">
        <v>993</v>
      </c>
      <c r="B1047">
        <v>925870</v>
      </c>
      <c r="C1047" t="s">
        <v>5407</v>
      </c>
      <c r="D1047" s="12">
        <v>45838</v>
      </c>
      <c r="E1047" t="s">
        <v>3350</v>
      </c>
      <c r="F1047" t="s">
        <v>2792</v>
      </c>
      <c r="G1047" t="s">
        <v>2788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https://aterpa-my.sharepoint.com/:f:/g/personal/luis_nunes_aterpa_com_br/IgCVlEOybDu1RrUmmUcPpVgkATRdwz5TarAfYpSYiAP79mY?e=3yxZxw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7" t="s">
        <v>4787</v>
      </c>
    </row>
    <row r="1048" spans="1:15" hidden="1" x14ac:dyDescent="0.3">
      <c r="A1048" t="s">
        <v>994</v>
      </c>
      <c r="B1048">
        <v>287328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2789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https://aterpa-my.sharepoint.com/:f:/g/personal/luis_nunes_aterpa_com_br/IgCVlEOybDu1RrUmmUcPpVgkATRdwz5TarAfYpSYiAP79mY?e=3yxZxw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8" t="s">
        <v>4787</v>
      </c>
    </row>
    <row r="1049" spans="1:15" hidden="1" x14ac:dyDescent="0.3">
      <c r="A1049" t="s">
        <v>995</v>
      </c>
      <c r="B1049">
        <v>938921</v>
      </c>
      <c r="C1049" t="s">
        <v>5407</v>
      </c>
      <c r="D1049" s="12">
        <v>45838</v>
      </c>
      <c r="E1049" t="s">
        <v>3351</v>
      </c>
      <c r="F1049" t="s">
        <v>2792</v>
      </c>
      <c r="G1049" t="s">
        <v>2788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https://aterpa-my.sharepoint.com/:f:/g/personal/luis_nunes_aterpa_com_br/IgCVlEOybDu1RrUmmUcPpVgkATRdwz5TarAfYpSYiAP79mY?e=3yxZxw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49" t="s">
        <v>4787</v>
      </c>
    </row>
    <row r="1050" spans="1:15" hidden="1" x14ac:dyDescent="0.3">
      <c r="A1050" t="s">
        <v>996</v>
      </c>
      <c r="B1050">
        <v>263687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2789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https://aterpa-my.sharepoint.com/:f:/g/personal/luis_nunes_aterpa_com_br/IgCVlEOybDu1RrUmmUcPpVgkATRdwz5TarAfYpSYiAP79mY?e=3yxZxw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0" t="s">
        <v>4787</v>
      </c>
    </row>
    <row r="1051" spans="1:15" hidden="1" x14ac:dyDescent="0.3">
      <c r="A1051" t="s">
        <v>997</v>
      </c>
      <c r="B1051">
        <v>922676</v>
      </c>
      <c r="C1051" t="s">
        <v>5407</v>
      </c>
      <c r="D1051" s="12">
        <v>45838</v>
      </c>
      <c r="E1051" t="s">
        <v>3352</v>
      </c>
      <c r="F1051" t="s">
        <v>2792</v>
      </c>
      <c r="G1051" t="s">
        <v>2788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https://aterpa-my.sharepoint.com/:f:/g/personal/luis_nunes_aterpa_com_br/IgCVlEOybDu1RrUmmUcPpVgkATRdwz5TarAfYpSYiAP79mY?e=3yxZxw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1" t="s">
        <v>4787</v>
      </c>
    </row>
    <row r="1052" spans="1:15" hidden="1" x14ac:dyDescent="0.3">
      <c r="A1052" t="s">
        <v>998</v>
      </c>
      <c r="B1052">
        <v>259850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2789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https://aterpa-my.sharepoint.com/:f:/g/personal/luis_nunes_aterpa_com_br/IgCVlEOybDu1RrUmmUcPpVgkATRdwz5TarAfYpSYiAP79mY?e=3yxZxw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2" t="s">
        <v>4787</v>
      </c>
    </row>
    <row r="1053" spans="1:15" hidden="1" x14ac:dyDescent="0.3">
      <c r="A1053" t="s">
        <v>999</v>
      </c>
      <c r="B1053">
        <v>935480</v>
      </c>
      <c r="C1053" t="s">
        <v>5407</v>
      </c>
      <c r="D1053" s="12">
        <v>45838</v>
      </c>
      <c r="E1053" t="s">
        <v>3353</v>
      </c>
      <c r="F1053" t="s">
        <v>2792</v>
      </c>
      <c r="G1053" t="s">
        <v>2788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https://aterpa-my.sharepoint.com/:f:/g/personal/luis_nunes_aterpa_com_br/IgCVlEOybDu1RrUmmUcPpVgkATRdwz5TarAfYpSYiAP79mY?e=3yxZxw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3" t="s">
        <v>4787</v>
      </c>
    </row>
    <row r="1054" spans="1:15" hidden="1" x14ac:dyDescent="0.3">
      <c r="A1054" t="s">
        <v>1000</v>
      </c>
      <c r="B1054">
        <v>313403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2789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https://aterpa-my.sharepoint.com/:f:/g/personal/luis_nunes_aterpa_com_br/IgCVlEOybDu1RrUmmUcPpVgkATRdwz5TarAfYpSYiAP79mY?e=3yxZxw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4" t="s">
        <v>4787</v>
      </c>
    </row>
    <row r="1055" spans="1:15" hidden="1" x14ac:dyDescent="0.3">
      <c r="A1055" t="s">
        <v>1001</v>
      </c>
      <c r="B1055">
        <v>945130</v>
      </c>
      <c r="C1055" t="s">
        <v>5407</v>
      </c>
      <c r="D1055" s="12">
        <v>45838</v>
      </c>
      <c r="E1055" t="s">
        <v>3354</v>
      </c>
      <c r="F1055" t="s">
        <v>2792</v>
      </c>
      <c r="G1055" t="s">
        <v>2788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https://aterpa-my.sharepoint.com/:f:/g/personal/luis_nunes_aterpa_com_br/IgCVlEOybDu1RrUmmUcPpVgkATRdwz5TarAfYpSYiAP79mY?e=3yxZxw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5" t="s">
        <v>4787</v>
      </c>
    </row>
    <row r="1056" spans="1:15" hidden="1" x14ac:dyDescent="0.3">
      <c r="A1056" t="s">
        <v>1002</v>
      </c>
      <c r="B1056">
        <v>264626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2789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https://aterpa-my.sharepoint.com/:f:/g/personal/luis_nunes_aterpa_com_br/IgCVlEOybDu1RrUmmUcPpVgkATRdwz5TarAfYpSYiAP79mY?e=3yxZxw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6" t="s">
        <v>4787</v>
      </c>
    </row>
    <row r="1057" spans="1:15" hidden="1" x14ac:dyDescent="0.3">
      <c r="A1057" t="s">
        <v>1003</v>
      </c>
      <c r="B1057">
        <v>952773</v>
      </c>
      <c r="C1057" t="s">
        <v>5407</v>
      </c>
      <c r="D1057" s="12">
        <v>45838</v>
      </c>
      <c r="E1057" t="s">
        <v>3355</v>
      </c>
      <c r="F1057" t="s">
        <v>2792</v>
      </c>
      <c r="G1057" t="s">
        <v>2788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https://aterpa-my.sharepoint.com/:f:/g/personal/luis_nunes_aterpa_com_br/IgCVlEOybDu1RrUmmUcPpVgkATRdwz5TarAfYpSYiAP79mY?e=3yxZxw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7" t="s">
        <v>4787</v>
      </c>
    </row>
    <row r="1058" spans="1:15" hidden="1" x14ac:dyDescent="0.3">
      <c r="A1058" t="s">
        <v>1004</v>
      </c>
      <c r="B1058">
        <v>315768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2789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https://aterpa-my.sharepoint.com/:f:/g/personal/luis_nunes_aterpa_com_br/IgCVlEOybDu1RrUmmUcPpVgkATRdwz5TarAfYpSYiAP79mY?e=3yxZxw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8" t="s">
        <v>4787</v>
      </c>
    </row>
    <row r="1059" spans="1:15" hidden="1" x14ac:dyDescent="0.3">
      <c r="A1059" t="s">
        <v>1005</v>
      </c>
      <c r="B1059">
        <v>970552</v>
      </c>
      <c r="C1059" t="s">
        <v>5407</v>
      </c>
      <c r="D1059" s="12">
        <v>45838</v>
      </c>
      <c r="E1059" t="s">
        <v>3356</v>
      </c>
      <c r="F1059" t="s">
        <v>2792</v>
      </c>
      <c r="G1059" t="s">
        <v>2788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https://aterpa-my.sharepoint.com/:f:/g/personal/luis_nunes_aterpa_com_br/IgCVlEOybDu1RrUmmUcPpVgkATRdwz5TarAfYpSYiAP79mY?e=3yxZxw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59" t="s">
        <v>4787</v>
      </c>
    </row>
    <row r="1060" spans="1:15" hidden="1" x14ac:dyDescent="0.3">
      <c r="A1060" t="s">
        <v>1006</v>
      </c>
      <c r="B1060">
        <v>272060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2789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https://aterpa-my.sharepoint.com/:f:/g/personal/luis_nunes_aterpa_com_br/IgCVlEOybDu1RrUmmUcPpVgkATRdwz5TarAfYpSYiAP79mY?e=3yxZxw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0" t="s">
        <v>4787</v>
      </c>
    </row>
    <row r="1061" spans="1:15" hidden="1" x14ac:dyDescent="0.3">
      <c r="A1061" t="s">
        <v>1007</v>
      </c>
      <c r="B1061">
        <v>948877</v>
      </c>
      <c r="C1061" t="s">
        <v>5407</v>
      </c>
      <c r="D1061" s="12">
        <v>45838</v>
      </c>
      <c r="E1061" t="s">
        <v>3357</v>
      </c>
      <c r="F1061" t="s">
        <v>2792</v>
      </c>
      <c r="G1061" t="s">
        <v>2788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https://aterpa-my.sharepoint.com/:f:/g/personal/luis_nunes_aterpa_com_br/IgCVlEOybDu1RrUmmUcPpVgkATRdwz5TarAfYpSYiAP79mY?e=3yxZxw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1" t="s">
        <v>4787</v>
      </c>
    </row>
    <row r="1062" spans="1:15" hidden="1" x14ac:dyDescent="0.3">
      <c r="A1062" t="s">
        <v>1008</v>
      </c>
      <c r="B1062">
        <v>265743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2789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https://aterpa-my.sharepoint.com/:f:/g/personal/luis_nunes_aterpa_com_br/IgCVlEOybDu1RrUmmUcPpVgkATRdwz5TarAfYpSYiAP79mY?e=3yxZxw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2" t="s">
        <v>4787</v>
      </c>
    </row>
    <row r="1063" spans="1:15" hidden="1" x14ac:dyDescent="0.3">
      <c r="A1063" t="s">
        <v>1009</v>
      </c>
      <c r="B1063">
        <v>1071026</v>
      </c>
      <c r="C1063" t="s">
        <v>5407</v>
      </c>
      <c r="D1063" s="12">
        <v>45838</v>
      </c>
      <c r="E1063" t="s">
        <v>3358</v>
      </c>
      <c r="F1063" t="s">
        <v>2787</v>
      </c>
      <c r="G1063" t="s">
        <v>2788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https://aterpa-my.sharepoint.com/:f:/g/personal/luis_nunes_aterpa_com_br/IgCVlEOybDu1RrUmmUcPpVgkATRdwz5TarAfYpSYiAP79mY?e=3yxZxw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3" t="s">
        <v>4787</v>
      </c>
    </row>
    <row r="1064" spans="1:15" hidden="1" x14ac:dyDescent="0.3">
      <c r="A1064" t="s">
        <v>1010</v>
      </c>
      <c r="B1064">
        <v>604450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2789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https://aterpa-my.sharepoint.com/:f:/g/personal/luis_nunes_aterpa_com_br/IgCVlEOybDu1RrUmmUcPpVgkATRdwz5TarAfYpSYiAP79mY?e=3yxZxw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4" t="s">
        <v>4787</v>
      </c>
    </row>
    <row r="1065" spans="1:15" hidden="1" x14ac:dyDescent="0.3">
      <c r="A1065" t="s">
        <v>1011</v>
      </c>
      <c r="B1065">
        <v>1875401</v>
      </c>
      <c r="C1065" t="s">
        <v>5407</v>
      </c>
      <c r="D1065" s="12">
        <v>45838</v>
      </c>
      <c r="E1065" t="s">
        <v>3359</v>
      </c>
      <c r="F1065" t="s">
        <v>2819</v>
      </c>
      <c r="G1065" t="s">
        <v>2788</v>
      </c>
      <c r="H1065" t="str">
        <f>IF(_xlfn.XLOOKUP(E1065,LD_01[DOCUMENTO],LD_01[REVISÃO])=F1065,"VIGENTE","OBSOLETO")</f>
        <v>OBSOLETO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https://aterpa-my.sharepoint.com/:f:/g/personal/luis_nunes_aterpa_com_br/IgCVlEOybDu1RrUmmUcPpVgkATRdwz5TarAfYpSYiAP79mY?e=3yxZxw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65" t="s">
        <v>4787</v>
      </c>
    </row>
    <row r="1066" spans="1:15" hidden="1" x14ac:dyDescent="0.3">
      <c r="A1066" t="s">
        <v>1012</v>
      </c>
      <c r="B1066">
        <v>616897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2789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https://aterpa-my.sharepoint.com/:f:/g/personal/luis_nunes_aterpa_com_br/IgCVlEOybDu1RrUmmUcPpVgkATRdwz5TarAfYpSYiAP79mY?e=3yxZxw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66" t="s">
        <v>4787</v>
      </c>
    </row>
    <row r="1067" spans="1:15" hidden="1" x14ac:dyDescent="0.3">
      <c r="A1067" t="s">
        <v>1013</v>
      </c>
      <c r="B1067">
        <v>3867089</v>
      </c>
      <c r="C1067" t="s">
        <v>5407</v>
      </c>
      <c r="D1067" s="12">
        <v>45838</v>
      </c>
      <c r="E1067" t="s">
        <v>3360</v>
      </c>
      <c r="F1067" t="s">
        <v>2787</v>
      </c>
      <c r="G1067" t="s">
        <v>2788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https://aterpa-my.sharepoint.com/:f:/g/personal/luis_nunes_aterpa_com_br/IgCVlEOybDu1RrUmmUcPpVgkATRdwz5TarAfYpSYiAP79mY?e=3yxZxw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67" t="s">
        <v>4787</v>
      </c>
    </row>
    <row r="1068" spans="1:15" hidden="1" x14ac:dyDescent="0.3">
      <c r="A1068" t="s">
        <v>1014</v>
      </c>
      <c r="B1068">
        <v>1043974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2789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https://aterpa-my.sharepoint.com/:f:/g/personal/luis_nunes_aterpa_com_br/IgCVlEOybDu1RrUmmUcPpVgkATRdwz5TarAfYpSYiAP79mY?e=3yxZxw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68" t="s">
        <v>4787</v>
      </c>
    </row>
    <row r="1069" spans="1:15" hidden="1" x14ac:dyDescent="0.3">
      <c r="A1069" t="s">
        <v>1015</v>
      </c>
      <c r="B1069">
        <v>1069888</v>
      </c>
      <c r="C1069" t="s">
        <v>5407</v>
      </c>
      <c r="D1069" s="12">
        <v>45838</v>
      </c>
      <c r="E1069" t="s">
        <v>3361</v>
      </c>
      <c r="F1069" t="s">
        <v>2787</v>
      </c>
      <c r="G1069" t="s">
        <v>2788</v>
      </c>
      <c r="H1069" t="str">
        <f>IF(_xlfn.XLOOKUP(E1069,LD_01[DOCUMENTO],LD_01[REVISÃO])=F1069,"VIGENTE","OBSOLETO")</f>
        <v>VIGENTE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https://aterpa-my.sharepoint.com/:f:/g/personal/luis_nunes_aterpa_com_br/IgCVlEOybDu1RrUmmUcPpVgkATRdwz5TarAfYpSYiAP79mY?e=3yxZxw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69" t="s">
        <v>4787</v>
      </c>
    </row>
    <row r="1070" spans="1:15" hidden="1" x14ac:dyDescent="0.3">
      <c r="A1070" t="s">
        <v>1016</v>
      </c>
      <c r="B1070">
        <v>344499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2789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https://aterpa-my.sharepoint.com/:f:/g/personal/luis_nunes_aterpa_com_br/IgCVlEOybDu1RrUmmUcPpVgkATRdwz5TarAfYpSYiAP79mY?e=3yxZxw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70" t="s">
        <v>4787</v>
      </c>
    </row>
    <row r="1071" spans="1:15" hidden="1" x14ac:dyDescent="0.3">
      <c r="A1071" t="s">
        <v>1017</v>
      </c>
      <c r="B1071">
        <v>1085957</v>
      </c>
      <c r="C1071" t="s">
        <v>5407</v>
      </c>
      <c r="D1071" s="12">
        <v>45838</v>
      </c>
      <c r="E1071" t="s">
        <v>3362</v>
      </c>
      <c r="F1071" t="s">
        <v>2787</v>
      </c>
      <c r="G1071" t="s">
        <v>2788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https://aterpa-my.sharepoint.com/:f:/g/personal/luis_nunes_aterpa_com_br/IgCVlEOybDu1RrUmmUcPpVgkATRdwz5TarAfYpSYiAP79mY?e=3yxZxw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71" t="s">
        <v>4787</v>
      </c>
    </row>
    <row r="1072" spans="1:15" hidden="1" x14ac:dyDescent="0.3">
      <c r="A1072" t="s">
        <v>1018</v>
      </c>
      <c r="B1072">
        <v>525653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2789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https://aterpa-my.sharepoint.com/:f:/g/personal/luis_nunes_aterpa_com_br/IgCVlEOybDu1RrUmmUcPpVgkATRdwz5TarAfYpSYiAP79mY?e=3yxZxw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72" t="s">
        <v>4787</v>
      </c>
    </row>
    <row r="1073" spans="1:15" hidden="1" x14ac:dyDescent="0.3">
      <c r="A1073" t="s">
        <v>1053</v>
      </c>
      <c r="B1073">
        <v>1277700</v>
      </c>
      <c r="C1073" t="s">
        <v>5407</v>
      </c>
      <c r="D1073" s="12">
        <v>45838</v>
      </c>
      <c r="E1073" t="s">
        <v>3381</v>
      </c>
      <c r="F1073" t="s">
        <v>2800</v>
      </c>
      <c r="G1073" t="s">
        <v>2788</v>
      </c>
      <c r="H1073" t="str">
        <f>IF(_xlfn.XLOOKUP(E1073,LD_01[DOCUMENTO],LD_01[REVISÃO])=F1073,"VIGENTE","OBSOLETO")</f>
        <v>OBSOLETO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https://aterpa-my.sharepoint.com/:f:/g/personal/luis_nunes_aterpa_com_br/IgCVlEOybDu1RrUmmUcPpVgkATRdwz5TarAfYpSYiAP79mY?e=3yxZxw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3" t="s">
        <v>4787</v>
      </c>
    </row>
    <row r="1074" spans="1:15" hidden="1" x14ac:dyDescent="0.3">
      <c r="A1074" t="s">
        <v>1054</v>
      </c>
      <c r="B1074">
        <v>584688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2789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https://aterpa-my.sharepoint.com/:f:/g/personal/luis_nunes_aterpa_com_br/IgCVlEOybDu1RrUmmUcPpVgkATRdwz5TarAfYpSYiAP79mY?e=3yxZxw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4" t="s">
        <v>4787</v>
      </c>
    </row>
    <row r="1075" spans="1:15" hidden="1" x14ac:dyDescent="0.3">
      <c r="A1075" t="s">
        <v>1055</v>
      </c>
      <c r="B1075">
        <v>1210967</v>
      </c>
      <c r="C1075" t="s">
        <v>5407</v>
      </c>
      <c r="D1075" s="12">
        <v>45838</v>
      </c>
      <c r="E1075" t="s">
        <v>3382</v>
      </c>
      <c r="F1075" t="s">
        <v>2819</v>
      </c>
      <c r="G1075" t="s">
        <v>2788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https://aterpa-my.sharepoint.com/:f:/g/personal/luis_nunes_aterpa_com_br/IgCVlEOybDu1RrUmmUcPpVgkATRdwz5TarAfYpSYiAP79mY?e=3yxZxw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5" t="s">
        <v>4787</v>
      </c>
    </row>
    <row r="1076" spans="1:15" hidden="1" x14ac:dyDescent="0.3">
      <c r="A1076" t="s">
        <v>1056</v>
      </c>
      <c r="B1076">
        <v>690913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2789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https://aterpa-my.sharepoint.com/:f:/g/personal/luis_nunes_aterpa_com_br/IgCVlEOybDu1RrUmmUcPpVgkATRdwz5TarAfYpSYiAP79mY?e=3yxZxw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6" t="s">
        <v>4787</v>
      </c>
    </row>
    <row r="1077" spans="1:15" hidden="1" x14ac:dyDescent="0.3">
      <c r="A1077" t="s">
        <v>1057</v>
      </c>
      <c r="B1077">
        <v>1395874</v>
      </c>
      <c r="C1077" t="s">
        <v>5407</v>
      </c>
      <c r="D1077" s="12">
        <v>45838</v>
      </c>
      <c r="E1077" t="s">
        <v>3383</v>
      </c>
      <c r="F1077" t="s">
        <v>2819</v>
      </c>
      <c r="G1077" t="s">
        <v>2788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https://aterpa-my.sharepoint.com/:f:/g/personal/luis_nunes_aterpa_com_br/IgCVlEOybDu1RrUmmUcPpVgkATRdwz5TarAfYpSYiAP79mY?e=3yxZxw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7" t="s">
        <v>4787</v>
      </c>
    </row>
    <row r="1078" spans="1:15" hidden="1" x14ac:dyDescent="0.3">
      <c r="A1078" t="s">
        <v>1058</v>
      </c>
      <c r="B1078">
        <v>662455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2789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https://aterpa-my.sharepoint.com/:f:/g/personal/luis_nunes_aterpa_com_br/IgCVlEOybDu1RrUmmUcPpVgkATRdwz5TarAfYpSYiAP79mY?e=3yxZxw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078" t="s">
        <v>4787</v>
      </c>
    </row>
    <row r="1079" spans="1:15" hidden="1" x14ac:dyDescent="0.3">
      <c r="A1079" t="s">
        <v>1059</v>
      </c>
      <c r="B1079">
        <v>1154625</v>
      </c>
      <c r="C1079" t="s">
        <v>5407</v>
      </c>
      <c r="D1079" s="12">
        <v>45838</v>
      </c>
      <c r="E1079" t="s">
        <v>3384</v>
      </c>
      <c r="F1079" t="s">
        <v>2819</v>
      </c>
      <c r="G1079" t="s">
        <v>2788</v>
      </c>
      <c r="H1079" t="str">
        <f>IF(_xlfn.XLOOKUP(E1079,LD_01[DOCUMENTO],LD_01[REVISÃO])=F1079,"VIGENTE","OBSOLETO")</f>
        <v>VIGENTE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https://aterpa-my.sharepoint.com/:f:/g/personal/luis_nunes_aterpa_com_br/IgCVlEOybDu1RrUmmUcPpVgkATRdwz5TarAfYpSYiAP79mY?e=3yxZxw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79" t="s">
        <v>4787</v>
      </c>
    </row>
    <row r="1080" spans="1:15" hidden="1" x14ac:dyDescent="0.3">
      <c r="A1080" t="s">
        <v>1060</v>
      </c>
      <c r="B1080">
        <v>676767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2789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https://aterpa-my.sharepoint.com/:f:/g/personal/luis_nunes_aterpa_com_br/IgCVlEOybDu1RrUmmUcPpVgkATRdwz5TarAfYpSYiAP79mY?e=3yxZxw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0" t="s">
        <v>4787</v>
      </c>
    </row>
    <row r="1081" spans="1:15" hidden="1" x14ac:dyDescent="0.3">
      <c r="A1081" t="s">
        <v>1061</v>
      </c>
      <c r="B1081">
        <v>1348009</v>
      </c>
      <c r="C1081" t="s">
        <v>5407</v>
      </c>
      <c r="D1081" s="12">
        <v>45838</v>
      </c>
      <c r="E1081" t="s">
        <v>3385</v>
      </c>
      <c r="F1081" t="s">
        <v>2819</v>
      </c>
      <c r="G1081" t="s">
        <v>2788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https://aterpa-my.sharepoint.com/:f:/g/personal/luis_nunes_aterpa_com_br/IgCVlEOybDu1RrUmmUcPpVgkATRdwz5TarAfYpSYiAP79mY?e=3yxZxw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1" t="s">
        <v>4787</v>
      </c>
    </row>
    <row r="1082" spans="1:15" hidden="1" x14ac:dyDescent="0.3">
      <c r="A1082" t="s">
        <v>1062</v>
      </c>
      <c r="B1082">
        <v>623579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2789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https://aterpa-my.sharepoint.com/:f:/g/personal/luis_nunes_aterpa_com_br/IgCVlEOybDu1RrUmmUcPpVgkATRdwz5TarAfYpSYiAP79mY?e=3yxZxw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2" t="s">
        <v>4787</v>
      </c>
    </row>
    <row r="1083" spans="1:15" hidden="1" x14ac:dyDescent="0.3">
      <c r="A1083" t="s">
        <v>1063</v>
      </c>
      <c r="B1083">
        <v>1318077</v>
      </c>
      <c r="C1083" t="s">
        <v>5407</v>
      </c>
      <c r="D1083" s="12">
        <v>45838</v>
      </c>
      <c r="E1083" t="s">
        <v>3386</v>
      </c>
      <c r="F1083" t="s">
        <v>2819</v>
      </c>
      <c r="G1083" t="s">
        <v>2788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https://aterpa-my.sharepoint.com/:f:/g/personal/luis_nunes_aterpa_com_br/IgCVlEOybDu1RrUmmUcPpVgkATRdwz5TarAfYpSYiAP79mY?e=3yxZxw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3" t="s">
        <v>4787</v>
      </c>
    </row>
    <row r="1084" spans="1:15" hidden="1" x14ac:dyDescent="0.3">
      <c r="A1084" t="s">
        <v>1064</v>
      </c>
      <c r="B1084">
        <v>723042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2789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https://aterpa-my.sharepoint.com/:f:/g/personal/luis_nunes_aterpa_com_br/IgCVlEOybDu1RrUmmUcPpVgkATRdwz5TarAfYpSYiAP79mY?e=3yxZxw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4" t="s">
        <v>4787</v>
      </c>
    </row>
    <row r="1085" spans="1:15" hidden="1" x14ac:dyDescent="0.3">
      <c r="A1085" t="s">
        <v>1065</v>
      </c>
      <c r="B1085">
        <v>1284657</v>
      </c>
      <c r="C1085" t="s">
        <v>5407</v>
      </c>
      <c r="D1085" s="12">
        <v>45838</v>
      </c>
      <c r="E1085" t="s">
        <v>3387</v>
      </c>
      <c r="F1085" t="s">
        <v>2819</v>
      </c>
      <c r="G1085" t="s">
        <v>2788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https://aterpa-my.sharepoint.com/:f:/g/personal/luis_nunes_aterpa_com_br/IgCVlEOybDu1RrUmmUcPpVgkATRdwz5TarAfYpSYiAP79mY?e=3yxZxw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5" t="s">
        <v>4787</v>
      </c>
    </row>
    <row r="1086" spans="1:15" hidden="1" x14ac:dyDescent="0.3">
      <c r="A1086" t="s">
        <v>1066</v>
      </c>
      <c r="B1086">
        <v>620125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2789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https://aterpa-my.sharepoint.com/:f:/g/personal/luis_nunes_aterpa_com_br/IgCVlEOybDu1RrUmmUcPpVgkATRdwz5TarAfYpSYiAP79mY?e=3yxZxw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6" t="s">
        <v>4787</v>
      </c>
    </row>
    <row r="1087" spans="1:15" hidden="1" x14ac:dyDescent="0.3">
      <c r="A1087" t="s">
        <v>1067</v>
      </c>
      <c r="B1087">
        <v>1638183</v>
      </c>
      <c r="C1087" t="s">
        <v>5407</v>
      </c>
      <c r="D1087" s="12">
        <v>45838</v>
      </c>
      <c r="E1087" t="s">
        <v>3388</v>
      </c>
      <c r="F1087" t="s">
        <v>2819</v>
      </c>
      <c r="G1087" t="s">
        <v>2788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https://aterpa-my.sharepoint.com/:f:/g/personal/luis_nunes_aterpa_com_br/IgCVlEOybDu1RrUmmUcPpVgkATRdwz5TarAfYpSYiAP79mY?e=3yxZxw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7" t="s">
        <v>4787</v>
      </c>
    </row>
    <row r="1088" spans="1:15" hidden="1" x14ac:dyDescent="0.3">
      <c r="A1088" t="s">
        <v>1068</v>
      </c>
      <c r="B1088">
        <v>774990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2789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https://aterpa-my.sharepoint.com/:f:/g/personal/luis_nunes_aterpa_com_br/IgCVlEOybDu1RrUmmUcPpVgkATRdwz5TarAfYpSYiAP79mY?e=3yxZxw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8" t="s">
        <v>4787</v>
      </c>
    </row>
    <row r="1089" spans="1:15" hidden="1" x14ac:dyDescent="0.3">
      <c r="A1089" t="s">
        <v>1069</v>
      </c>
      <c r="B1089">
        <v>1336471</v>
      </c>
      <c r="C1089" t="s">
        <v>5407</v>
      </c>
      <c r="D1089" s="12">
        <v>45838</v>
      </c>
      <c r="E1089" t="s">
        <v>3389</v>
      </c>
      <c r="F1089" t="s">
        <v>2819</v>
      </c>
      <c r="G1089" t="s">
        <v>2788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https://aterpa-my.sharepoint.com/:f:/g/personal/luis_nunes_aterpa_com_br/IgCVlEOybDu1RrUmmUcPpVgkATRdwz5TarAfYpSYiAP79mY?e=3yxZxw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89" t="s">
        <v>4787</v>
      </c>
    </row>
    <row r="1090" spans="1:15" hidden="1" x14ac:dyDescent="0.3">
      <c r="A1090" t="s">
        <v>1070</v>
      </c>
      <c r="B1090">
        <v>741975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2789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https://aterpa-my.sharepoint.com/:f:/g/personal/luis_nunes_aterpa_com_br/IgCVlEOybDu1RrUmmUcPpVgkATRdwz5TarAfYpSYiAP79mY?e=3yxZxw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0" t="s">
        <v>4787</v>
      </c>
    </row>
    <row r="1091" spans="1:15" hidden="1" x14ac:dyDescent="0.3">
      <c r="A1091" t="s">
        <v>1071</v>
      </c>
      <c r="B1091">
        <v>1294783</v>
      </c>
      <c r="C1091" t="s">
        <v>5407</v>
      </c>
      <c r="D1091" s="12">
        <v>45838</v>
      </c>
      <c r="E1091" t="s">
        <v>3390</v>
      </c>
      <c r="F1091" t="s">
        <v>2819</v>
      </c>
      <c r="G1091" t="s">
        <v>2788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https://aterpa-my.sharepoint.com/:f:/g/personal/luis_nunes_aterpa_com_br/IgCVlEOybDu1RrUmmUcPpVgkATRdwz5TarAfYpSYiAP79mY?e=3yxZxw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1" t="s">
        <v>4787</v>
      </c>
    </row>
    <row r="1092" spans="1:15" hidden="1" x14ac:dyDescent="0.3">
      <c r="A1092" t="s">
        <v>1072</v>
      </c>
      <c r="B1092">
        <v>595044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2789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https://aterpa-my.sharepoint.com/:f:/g/personal/luis_nunes_aterpa_com_br/IgCVlEOybDu1RrUmmUcPpVgkATRdwz5TarAfYpSYiAP79mY?e=3yxZxw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2" t="s">
        <v>4787</v>
      </c>
    </row>
    <row r="1093" spans="1:15" hidden="1" x14ac:dyDescent="0.3">
      <c r="A1093" t="s">
        <v>1073</v>
      </c>
      <c r="B1093">
        <v>1373496</v>
      </c>
      <c r="C1093" t="s">
        <v>5407</v>
      </c>
      <c r="D1093" s="12">
        <v>45838</v>
      </c>
      <c r="E1093" t="s">
        <v>3391</v>
      </c>
      <c r="F1093" t="s">
        <v>2819</v>
      </c>
      <c r="G1093" t="s">
        <v>2788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https://aterpa-my.sharepoint.com/:f:/g/personal/luis_nunes_aterpa_com_br/IgCVlEOybDu1RrUmmUcPpVgkATRdwz5TarAfYpSYiAP79mY?e=3yxZxw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3" t="s">
        <v>4787</v>
      </c>
    </row>
    <row r="1094" spans="1:15" hidden="1" x14ac:dyDescent="0.3">
      <c r="A1094" t="s">
        <v>1074</v>
      </c>
      <c r="B1094">
        <v>691933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2789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https://aterpa-my.sharepoint.com/:f:/g/personal/luis_nunes_aterpa_com_br/IgCVlEOybDu1RrUmmUcPpVgkATRdwz5TarAfYpSYiAP79mY?e=3yxZxw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4" t="s">
        <v>4787</v>
      </c>
    </row>
    <row r="1095" spans="1:15" hidden="1" x14ac:dyDescent="0.3">
      <c r="A1095" t="s">
        <v>1075</v>
      </c>
      <c r="B1095">
        <v>1233132</v>
      </c>
      <c r="C1095" t="s">
        <v>5407</v>
      </c>
      <c r="D1095" s="12">
        <v>45838</v>
      </c>
      <c r="E1095" t="s">
        <v>3392</v>
      </c>
      <c r="F1095" t="s">
        <v>2819</v>
      </c>
      <c r="G1095" t="s">
        <v>2788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https://aterpa-my.sharepoint.com/:f:/g/personal/luis_nunes_aterpa_com_br/IgCVlEOybDu1RrUmmUcPpVgkATRdwz5TarAfYpSYiAP79mY?e=3yxZxw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5" t="s">
        <v>4787</v>
      </c>
    </row>
    <row r="1096" spans="1:15" hidden="1" x14ac:dyDescent="0.3">
      <c r="A1096" t="s">
        <v>1076</v>
      </c>
      <c r="B1096">
        <v>585885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2789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https://aterpa-my.sharepoint.com/:f:/g/personal/luis_nunes_aterpa_com_br/IgCVlEOybDu1RrUmmUcPpVgkATRdwz5TarAfYpSYiAP79mY?e=3yxZxw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6" t="s">
        <v>4787</v>
      </c>
    </row>
    <row r="1097" spans="1:15" hidden="1" x14ac:dyDescent="0.3">
      <c r="A1097" t="s">
        <v>1077</v>
      </c>
      <c r="B1097">
        <v>1400273</v>
      </c>
      <c r="C1097" t="s">
        <v>5407</v>
      </c>
      <c r="D1097" s="12">
        <v>45838</v>
      </c>
      <c r="E1097" t="s">
        <v>3393</v>
      </c>
      <c r="F1097" t="s">
        <v>2819</v>
      </c>
      <c r="G1097" t="s">
        <v>2788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https://aterpa-my.sharepoint.com/:f:/g/personal/luis_nunes_aterpa_com_br/IgCVlEOybDu1RrUmmUcPpVgkATRdwz5TarAfYpSYiAP79mY?e=3yxZxw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7" t="s">
        <v>4787</v>
      </c>
    </row>
    <row r="1098" spans="1:15" hidden="1" x14ac:dyDescent="0.3">
      <c r="A1098" t="s">
        <v>1078</v>
      </c>
      <c r="B1098">
        <v>706849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2789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https://aterpa-my.sharepoint.com/:f:/g/personal/luis_nunes_aterpa_com_br/IgCVlEOybDu1RrUmmUcPpVgkATRdwz5TarAfYpSYiAP79mY?e=3yxZxw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8" t="s">
        <v>4787</v>
      </c>
    </row>
    <row r="1099" spans="1:15" hidden="1" x14ac:dyDescent="0.3">
      <c r="A1099" t="s">
        <v>1079</v>
      </c>
      <c r="B1099">
        <v>1274572</v>
      </c>
      <c r="C1099" t="s">
        <v>5407</v>
      </c>
      <c r="D1099" s="12">
        <v>45838</v>
      </c>
      <c r="E1099" t="s">
        <v>3394</v>
      </c>
      <c r="F1099" t="s">
        <v>2819</v>
      </c>
      <c r="G1099" t="s">
        <v>2788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https://aterpa-my.sharepoint.com/:f:/g/personal/luis_nunes_aterpa_com_br/IgCVlEOybDu1RrUmmUcPpVgkATRdwz5TarAfYpSYiAP79mY?e=3yxZxw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099" t="s">
        <v>4787</v>
      </c>
    </row>
    <row r="1100" spans="1:15" hidden="1" x14ac:dyDescent="0.3">
      <c r="A1100" t="s">
        <v>1080</v>
      </c>
      <c r="B1100">
        <v>617648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2789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https://aterpa-my.sharepoint.com/:f:/g/personal/luis_nunes_aterpa_com_br/IgCVlEOybDu1RrUmmUcPpVgkATRdwz5TarAfYpSYiAP79mY?e=3yxZxw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0" t="s">
        <v>4787</v>
      </c>
    </row>
    <row r="1101" spans="1:15" hidden="1" x14ac:dyDescent="0.3">
      <c r="A1101" t="s">
        <v>1081</v>
      </c>
      <c r="B1101">
        <v>1276083</v>
      </c>
      <c r="C1101" t="s">
        <v>5407</v>
      </c>
      <c r="D1101" s="12">
        <v>45838</v>
      </c>
      <c r="E1101" t="s">
        <v>3395</v>
      </c>
      <c r="F1101" t="s">
        <v>2819</v>
      </c>
      <c r="G1101" t="s">
        <v>2788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https://aterpa-my.sharepoint.com/:f:/g/personal/luis_nunes_aterpa_com_br/IgCVlEOybDu1RrUmmUcPpVgkATRdwz5TarAfYpSYiAP79mY?e=3yxZxw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1" t="s">
        <v>4787</v>
      </c>
    </row>
    <row r="1102" spans="1:15" hidden="1" x14ac:dyDescent="0.3">
      <c r="A1102" t="s">
        <v>1082</v>
      </c>
      <c r="B1102">
        <v>702010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2789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https://aterpa-my.sharepoint.com/:f:/g/personal/luis_nunes_aterpa_com_br/IgCVlEOybDu1RrUmmUcPpVgkATRdwz5TarAfYpSYiAP79mY?e=3yxZxw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2" t="s">
        <v>4787</v>
      </c>
    </row>
    <row r="1103" spans="1:15" hidden="1" x14ac:dyDescent="0.3">
      <c r="A1103" t="s">
        <v>1083</v>
      </c>
      <c r="B1103">
        <v>1632392</v>
      </c>
      <c r="C1103" t="s">
        <v>5407</v>
      </c>
      <c r="D1103" s="12">
        <v>45838</v>
      </c>
      <c r="E1103" t="s">
        <v>3396</v>
      </c>
      <c r="F1103" t="s">
        <v>2819</v>
      </c>
      <c r="G1103" t="s">
        <v>2788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https://aterpa-my.sharepoint.com/:f:/g/personal/luis_nunes_aterpa_com_br/IgCVlEOybDu1RrUmmUcPpVgkATRdwz5TarAfYpSYiAP79mY?e=3yxZxw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3" t="s">
        <v>4787</v>
      </c>
    </row>
    <row r="1104" spans="1:15" hidden="1" x14ac:dyDescent="0.3">
      <c r="A1104" t="s">
        <v>1084</v>
      </c>
      <c r="B1104">
        <v>800632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2789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https://aterpa-my.sharepoint.com/:f:/g/personal/luis_nunes_aterpa_com_br/IgCVlEOybDu1RrUmmUcPpVgkATRdwz5TarAfYpSYiAP79mY?e=3yxZxw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4" t="s">
        <v>4787</v>
      </c>
    </row>
    <row r="1105" spans="1:15" hidden="1" x14ac:dyDescent="0.3">
      <c r="A1105" t="s">
        <v>1085</v>
      </c>
      <c r="B1105">
        <v>1390858</v>
      </c>
      <c r="C1105" t="s">
        <v>5407</v>
      </c>
      <c r="D1105" s="12">
        <v>45838</v>
      </c>
      <c r="E1105" t="s">
        <v>3397</v>
      </c>
      <c r="F1105" t="s">
        <v>2819</v>
      </c>
      <c r="G1105" t="s">
        <v>2788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https://aterpa-my.sharepoint.com/:f:/g/personal/luis_nunes_aterpa_com_br/IgCVlEOybDu1RrUmmUcPpVgkATRdwz5TarAfYpSYiAP79mY?e=3yxZxw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5" t="s">
        <v>4787</v>
      </c>
    </row>
    <row r="1106" spans="1:15" hidden="1" x14ac:dyDescent="0.3">
      <c r="A1106" t="s">
        <v>1086</v>
      </c>
      <c r="B1106">
        <v>649644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2789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https://aterpa-my.sharepoint.com/:f:/g/personal/luis_nunes_aterpa_com_br/IgCVlEOybDu1RrUmmUcPpVgkATRdwz5TarAfYpSYiAP79mY?e=3yxZxw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6" t="s">
        <v>4787</v>
      </c>
    </row>
    <row r="1107" spans="1:15" hidden="1" x14ac:dyDescent="0.3">
      <c r="A1107" t="s">
        <v>1087</v>
      </c>
      <c r="B1107">
        <v>2014737</v>
      </c>
      <c r="C1107" t="s">
        <v>5407</v>
      </c>
      <c r="D1107" s="12">
        <v>45838</v>
      </c>
      <c r="E1107" t="s">
        <v>3398</v>
      </c>
      <c r="F1107" t="s">
        <v>2800</v>
      </c>
      <c r="G1107" t="s">
        <v>2788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https://aterpa-my.sharepoint.com/:f:/g/personal/luis_nunes_aterpa_com_br/IgCVlEOybDu1RrUmmUcPpVgkATRdwz5TarAfYpSYiAP79mY?e=3yxZxw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7" t="s">
        <v>4787</v>
      </c>
    </row>
    <row r="1108" spans="1:15" hidden="1" x14ac:dyDescent="0.3">
      <c r="A1108" t="s">
        <v>1088</v>
      </c>
      <c r="B1108">
        <v>830206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2789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https://aterpa-my.sharepoint.com/:f:/g/personal/luis_nunes_aterpa_com_br/IgCVlEOybDu1RrUmmUcPpVgkATRdwz5TarAfYpSYiAP79mY?e=3yxZxw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8" t="s">
        <v>4787</v>
      </c>
    </row>
    <row r="1109" spans="1:15" hidden="1" x14ac:dyDescent="0.3">
      <c r="A1109" t="s">
        <v>1089</v>
      </c>
      <c r="B1109">
        <v>1507276</v>
      </c>
      <c r="C1109" t="s">
        <v>5407</v>
      </c>
      <c r="D1109" s="12">
        <v>45838</v>
      </c>
      <c r="E1109" t="s">
        <v>3399</v>
      </c>
      <c r="F1109" t="s">
        <v>2800</v>
      </c>
      <c r="G1109" t="s">
        <v>2788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https://aterpa-my.sharepoint.com/:f:/g/personal/luis_nunes_aterpa_com_br/IgCVlEOybDu1RrUmmUcPpVgkATRdwz5TarAfYpSYiAP79mY?e=3yxZxw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09" t="s">
        <v>4787</v>
      </c>
    </row>
    <row r="1110" spans="1:15" hidden="1" x14ac:dyDescent="0.3">
      <c r="A1110" t="s">
        <v>1090</v>
      </c>
      <c r="B1110">
        <v>640210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2789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https://aterpa-my.sharepoint.com/:f:/g/personal/luis_nunes_aterpa_com_br/IgCVlEOybDu1RrUmmUcPpVgkATRdwz5TarAfYpSYiAP79mY?e=3yxZxw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10" t="s">
        <v>4787</v>
      </c>
    </row>
    <row r="1111" spans="1:15" hidden="1" x14ac:dyDescent="0.3">
      <c r="A1111" t="s">
        <v>1091</v>
      </c>
      <c r="B1111">
        <v>1442405</v>
      </c>
      <c r="C1111" t="s">
        <v>5407</v>
      </c>
      <c r="D1111" s="12">
        <v>45838</v>
      </c>
      <c r="E1111" t="s">
        <v>3400</v>
      </c>
      <c r="F1111" t="s">
        <v>2819</v>
      </c>
      <c r="G1111" t="s">
        <v>2788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https://aterpa-my.sharepoint.com/:f:/g/personal/luis_nunes_aterpa_com_br/IgCVlEOybDu1RrUmmUcPpVgkATRdwz5TarAfYpSYiAP79mY?e=3yxZxw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11" t="s">
        <v>4787</v>
      </c>
    </row>
    <row r="1112" spans="1:15" hidden="1" x14ac:dyDescent="0.3">
      <c r="A1112" t="s">
        <v>1092</v>
      </c>
      <c r="B1112">
        <v>719208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2789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https://aterpa-my.sharepoint.com/:f:/g/personal/luis_nunes_aterpa_com_br/IgCVlEOybDu1RrUmmUcPpVgkATRdwz5TarAfYpSYiAP79mY?e=3yxZxw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12" t="s">
        <v>4787</v>
      </c>
    </row>
    <row r="1113" spans="1:15" hidden="1" x14ac:dyDescent="0.3">
      <c r="A1113" t="s">
        <v>1093</v>
      </c>
      <c r="B1113">
        <v>4422840</v>
      </c>
      <c r="C1113" t="s">
        <v>5407</v>
      </c>
      <c r="D1113" s="12">
        <v>45838</v>
      </c>
      <c r="E1113" t="s">
        <v>3401</v>
      </c>
      <c r="F1113" t="s">
        <v>2798</v>
      </c>
      <c r="G1113" t="s">
        <v>2788</v>
      </c>
      <c r="H1113" t="str">
        <f>IF(_xlfn.XLOOKUP(E1113,LD_01[DOCUMENTO],LD_01[REVISÃO])=F1113,"VIGENTE","OBSOLETO")</f>
        <v>OBSOLETO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https://aterpa-my.sharepoint.com/:f:/g/personal/luis_nunes_aterpa_com_br/IgCVlEOybDu1RrUmmUcPpVgkATRdwz5TarAfYpSYiAP79mY?e=3yxZxw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3" t="s">
        <v>4787</v>
      </c>
    </row>
    <row r="1114" spans="1:15" hidden="1" x14ac:dyDescent="0.3">
      <c r="A1114" t="s">
        <v>1094</v>
      </c>
      <c r="B1114">
        <v>1602084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2789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https://aterpa-my.sharepoint.com/:f:/g/personal/luis_nunes_aterpa_com_br/IgCVlEOybDu1RrUmmUcPpVgkATRdwz5TarAfYpSYiAP79mY?e=3yxZxw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4" t="s">
        <v>4787</v>
      </c>
    </row>
    <row r="1115" spans="1:15" hidden="1" x14ac:dyDescent="0.3">
      <c r="A1115" t="s">
        <v>1095</v>
      </c>
      <c r="B1115">
        <v>4549966</v>
      </c>
      <c r="C1115" t="s">
        <v>5407</v>
      </c>
      <c r="D1115" s="12">
        <v>45838</v>
      </c>
      <c r="E1115" t="s">
        <v>3402</v>
      </c>
      <c r="F1115" t="s">
        <v>2798</v>
      </c>
      <c r="G1115" t="s">
        <v>2788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https://aterpa-my.sharepoint.com/:f:/g/personal/luis_nunes_aterpa_com_br/IgCVlEOybDu1RrUmmUcPpVgkATRdwz5TarAfYpSYiAP79mY?e=3yxZxw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5" t="s">
        <v>4787</v>
      </c>
    </row>
    <row r="1116" spans="1:15" hidden="1" x14ac:dyDescent="0.3">
      <c r="A1116" t="s">
        <v>1096</v>
      </c>
      <c r="B1116">
        <v>1559260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2789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https://aterpa-my.sharepoint.com/:f:/g/personal/luis_nunes_aterpa_com_br/IgCVlEOybDu1RrUmmUcPpVgkATRdwz5TarAfYpSYiAP79mY?e=3yxZxw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6" t="s">
        <v>4787</v>
      </c>
    </row>
    <row r="1117" spans="1:15" hidden="1" x14ac:dyDescent="0.3">
      <c r="A1117" t="s">
        <v>1097</v>
      </c>
      <c r="B1117">
        <v>4579565</v>
      </c>
      <c r="C1117" t="s">
        <v>5407</v>
      </c>
      <c r="D1117" s="12">
        <v>45838</v>
      </c>
      <c r="E1117" t="s">
        <v>3403</v>
      </c>
      <c r="F1117" t="s">
        <v>2798</v>
      </c>
      <c r="G1117" t="s">
        <v>2788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https://aterpa-my.sharepoint.com/:f:/g/personal/luis_nunes_aterpa_com_br/IgCVlEOybDu1RrUmmUcPpVgkATRdwz5TarAfYpSYiAP79mY?e=3yxZxw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7" t="s">
        <v>4787</v>
      </c>
    </row>
    <row r="1118" spans="1:15" hidden="1" x14ac:dyDescent="0.3">
      <c r="A1118" t="s">
        <v>1098</v>
      </c>
      <c r="B1118">
        <v>1877691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2789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https://aterpa-my.sharepoint.com/:f:/g/personal/luis_nunes_aterpa_com_br/IgCVlEOybDu1RrUmmUcPpVgkATRdwz5TarAfYpSYiAP79mY?e=3yxZxw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18" t="s">
        <v>4787</v>
      </c>
    </row>
    <row r="1119" spans="1:15" hidden="1" x14ac:dyDescent="0.3">
      <c r="A1119" t="s">
        <v>1021</v>
      </c>
      <c r="B1119">
        <v>3696212</v>
      </c>
      <c r="C1119" t="s">
        <v>5407</v>
      </c>
      <c r="D1119" s="12">
        <v>45838</v>
      </c>
      <c r="E1119" t="s">
        <v>3365</v>
      </c>
      <c r="F1119" t="s">
        <v>2798</v>
      </c>
      <c r="G1119" t="s">
        <v>2788</v>
      </c>
      <c r="H1119" t="str">
        <f>IF(_xlfn.XLOOKUP(E1119,LD_01[DOCUMENTO],LD_01[REVISÃO])=F1119,"VIGENTE","OBSOLETO")</f>
        <v>VIGENTE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https://aterpa-my.sharepoint.com/:f:/g/personal/luis_nunes_aterpa_com_br/IgCVlEOybDu1RrUmmUcPpVgkATRdwz5TarAfYpSYiAP79mY?e=3yxZxw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19" t="s">
        <v>4787</v>
      </c>
    </row>
    <row r="1120" spans="1:15" hidden="1" x14ac:dyDescent="0.3">
      <c r="A1120" t="s">
        <v>1022</v>
      </c>
      <c r="B1120">
        <v>1103161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2789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https://aterpa-my.sharepoint.com/:f:/g/personal/luis_nunes_aterpa_com_br/IgCVlEOybDu1RrUmmUcPpVgkATRdwz5TarAfYpSYiAP79mY?e=3yxZxw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0" t="s">
        <v>4787</v>
      </c>
    </row>
    <row r="1121" spans="1:15" hidden="1" x14ac:dyDescent="0.3">
      <c r="A1121" t="s">
        <v>1023</v>
      </c>
      <c r="B1121">
        <v>3704864</v>
      </c>
      <c r="C1121" t="s">
        <v>5407</v>
      </c>
      <c r="D1121" s="12">
        <v>45838</v>
      </c>
      <c r="E1121" t="s">
        <v>3366</v>
      </c>
      <c r="F1121" t="s">
        <v>2796</v>
      </c>
      <c r="G1121" t="s">
        <v>2788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https://aterpa-my.sharepoint.com/:f:/g/personal/luis_nunes_aterpa_com_br/IgCVlEOybDu1RrUmmUcPpVgkATRdwz5TarAfYpSYiAP79mY?e=3yxZxw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1" t="s">
        <v>4787</v>
      </c>
    </row>
    <row r="1122" spans="1:15" hidden="1" x14ac:dyDescent="0.3">
      <c r="A1122" t="s">
        <v>1024</v>
      </c>
      <c r="B1122">
        <v>921405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2789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https://aterpa-my.sharepoint.com/:f:/g/personal/luis_nunes_aterpa_com_br/IgCVlEOybDu1RrUmmUcPpVgkATRdwz5TarAfYpSYiAP79mY?e=3yxZxw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2" t="s">
        <v>4787</v>
      </c>
    </row>
    <row r="1123" spans="1:15" hidden="1" x14ac:dyDescent="0.3">
      <c r="A1123" t="s">
        <v>1025</v>
      </c>
      <c r="B1123">
        <v>3282047</v>
      </c>
      <c r="C1123" t="s">
        <v>5407</v>
      </c>
      <c r="D1123" s="12">
        <v>45838</v>
      </c>
      <c r="E1123" t="s">
        <v>3367</v>
      </c>
      <c r="F1123" t="s">
        <v>2798</v>
      </c>
      <c r="G1123" t="s">
        <v>2788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https://aterpa-my.sharepoint.com/:f:/g/personal/luis_nunes_aterpa_com_br/IgCVlEOybDu1RrUmmUcPpVgkATRdwz5TarAfYpSYiAP79mY?e=3yxZxw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3" t="s">
        <v>4787</v>
      </c>
    </row>
    <row r="1124" spans="1:15" hidden="1" x14ac:dyDescent="0.3">
      <c r="A1124" t="s">
        <v>1026</v>
      </c>
      <c r="B1124">
        <v>1031722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2789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https://aterpa-my.sharepoint.com/:f:/g/personal/luis_nunes_aterpa_com_br/IgCVlEOybDu1RrUmmUcPpVgkATRdwz5TarAfYpSYiAP79mY?e=3yxZxw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4" t="s">
        <v>4787</v>
      </c>
    </row>
    <row r="1125" spans="1:15" hidden="1" x14ac:dyDescent="0.3">
      <c r="A1125" t="s">
        <v>1027</v>
      </c>
      <c r="B1125">
        <v>3881549</v>
      </c>
      <c r="C1125" t="s">
        <v>5407</v>
      </c>
      <c r="D1125" s="12">
        <v>45838</v>
      </c>
      <c r="E1125" t="s">
        <v>3368</v>
      </c>
      <c r="F1125" t="s">
        <v>2798</v>
      </c>
      <c r="G1125" t="s">
        <v>2788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https://aterpa-my.sharepoint.com/:f:/g/personal/luis_nunes_aterpa_com_br/IgCVlEOybDu1RrUmmUcPpVgkATRdwz5TarAfYpSYiAP79mY?e=3yxZxw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5" t="s">
        <v>4787</v>
      </c>
    </row>
    <row r="1126" spans="1:15" hidden="1" x14ac:dyDescent="0.3">
      <c r="A1126" t="s">
        <v>1028</v>
      </c>
      <c r="B1126">
        <v>1246061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2789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https://aterpa-my.sharepoint.com/:f:/g/personal/luis_nunes_aterpa_com_br/IgCVlEOybDu1RrUmmUcPpVgkATRdwz5TarAfYpSYiAP79mY?e=3yxZxw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6" t="s">
        <v>4787</v>
      </c>
    </row>
    <row r="1127" spans="1:15" hidden="1" x14ac:dyDescent="0.3">
      <c r="A1127" t="s">
        <v>1029</v>
      </c>
      <c r="B1127">
        <v>3350496</v>
      </c>
      <c r="C1127" t="s">
        <v>5407</v>
      </c>
      <c r="D1127" s="12">
        <v>45838</v>
      </c>
      <c r="E1127" t="s">
        <v>3369</v>
      </c>
      <c r="F1127" t="s">
        <v>2798</v>
      </c>
      <c r="G1127" t="s">
        <v>2788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https://aterpa-my.sharepoint.com/:f:/g/personal/luis_nunes_aterpa_com_br/IgCVlEOybDu1RrUmmUcPpVgkATRdwz5TarAfYpSYiAP79mY?e=3yxZxw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7" t="s">
        <v>4787</v>
      </c>
    </row>
    <row r="1128" spans="1:15" hidden="1" x14ac:dyDescent="0.3">
      <c r="A1128" t="s">
        <v>1030</v>
      </c>
      <c r="B1128">
        <v>1236330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2789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https://aterpa-my.sharepoint.com/:f:/g/personal/luis_nunes_aterpa_com_br/IgCVlEOybDu1RrUmmUcPpVgkATRdwz5TarAfYpSYiAP79mY?e=3yxZxw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28" t="s">
        <v>4787</v>
      </c>
    </row>
    <row r="1129" spans="1:15" hidden="1" x14ac:dyDescent="0.3">
      <c r="A1129" t="s">
        <v>1031</v>
      </c>
      <c r="B1129">
        <v>3426796</v>
      </c>
      <c r="C1129" t="s">
        <v>5407</v>
      </c>
      <c r="D1129" s="12">
        <v>45838</v>
      </c>
      <c r="E1129" t="s">
        <v>3370</v>
      </c>
      <c r="F1129" t="s">
        <v>2798</v>
      </c>
      <c r="G1129" t="s">
        <v>2788</v>
      </c>
      <c r="H1129" t="str">
        <f>IF(_xlfn.XLOOKUP(E1129,LD_01[DOCUMENTO],LD_01[REVISÃO])=F1129,"VIGENTE","OBSOLETO")</f>
        <v>OBSOLETO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https://aterpa-my.sharepoint.com/:f:/g/personal/luis_nunes_aterpa_com_br/IgCVlEOybDu1RrUmmUcPpVgkATRdwz5TarAfYpSYiAP79mY?e=3yxZxw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29" t="s">
        <v>4787</v>
      </c>
    </row>
    <row r="1130" spans="1:15" hidden="1" x14ac:dyDescent="0.3">
      <c r="A1130" t="s">
        <v>1032</v>
      </c>
      <c r="B1130">
        <v>1136586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2789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https://aterpa-my.sharepoint.com/:f:/g/personal/luis_nunes_aterpa_com_br/IgCVlEOybDu1RrUmmUcPpVgkATRdwz5TarAfYpSYiAP79mY?e=3yxZxw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30" t="s">
        <v>4787</v>
      </c>
    </row>
    <row r="1131" spans="1:15" hidden="1" x14ac:dyDescent="0.3">
      <c r="A1131" t="s">
        <v>1033</v>
      </c>
      <c r="B1131">
        <v>3110879</v>
      </c>
      <c r="C1131" t="s">
        <v>5407</v>
      </c>
      <c r="D1131" s="12">
        <v>45838</v>
      </c>
      <c r="E1131" t="s">
        <v>3371</v>
      </c>
      <c r="F1131" t="s">
        <v>2798</v>
      </c>
      <c r="G1131" t="s">
        <v>2788</v>
      </c>
      <c r="H1131" t="str">
        <f>IF(_xlfn.XLOOKUP(E1131,LD_01[DOCUMENTO],LD_01[REVISÃO])=F1131,"VIGENTE","OBSOLETO")</f>
        <v>VIGENTE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https://aterpa-my.sharepoint.com/:f:/g/personal/luis_nunes_aterpa_com_br/IgCVlEOybDu1RrUmmUcPpVgkATRdwz5TarAfYpSYiAP79mY?e=3yxZxw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1" t="s">
        <v>4787</v>
      </c>
    </row>
    <row r="1132" spans="1:15" hidden="1" x14ac:dyDescent="0.3">
      <c r="A1132" t="s">
        <v>1034</v>
      </c>
      <c r="B1132">
        <v>764797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2789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https://aterpa-my.sharepoint.com/:f:/g/personal/luis_nunes_aterpa_com_br/IgCVlEOybDu1RrUmmUcPpVgkATRdwz5TarAfYpSYiAP79mY?e=3yxZxw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2" t="s">
        <v>4787</v>
      </c>
    </row>
    <row r="1133" spans="1:15" hidden="1" x14ac:dyDescent="0.3">
      <c r="A1133" t="s">
        <v>1035</v>
      </c>
      <c r="B1133">
        <v>3813879</v>
      </c>
      <c r="C1133" t="s">
        <v>5407</v>
      </c>
      <c r="D1133" s="12">
        <v>45838</v>
      </c>
      <c r="E1133" t="s">
        <v>3372</v>
      </c>
      <c r="F1133" t="s">
        <v>2798</v>
      </c>
      <c r="G1133" t="s">
        <v>2788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https://aterpa-my.sharepoint.com/:f:/g/personal/luis_nunes_aterpa_com_br/IgCVlEOybDu1RrUmmUcPpVgkATRdwz5TarAfYpSYiAP79mY?e=3yxZxw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3" t="s">
        <v>4787</v>
      </c>
    </row>
    <row r="1134" spans="1:15" hidden="1" x14ac:dyDescent="0.3">
      <c r="A1134" t="s">
        <v>1036</v>
      </c>
      <c r="B1134">
        <v>934636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2789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https://aterpa-my.sharepoint.com/:f:/g/personal/luis_nunes_aterpa_com_br/IgCVlEOybDu1RrUmmUcPpVgkATRdwz5TarAfYpSYiAP79mY?e=3yxZxw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4" t="s">
        <v>4787</v>
      </c>
    </row>
    <row r="1135" spans="1:15" hidden="1" x14ac:dyDescent="0.3">
      <c r="A1135" t="s">
        <v>1037</v>
      </c>
      <c r="B1135">
        <v>3654166</v>
      </c>
      <c r="C1135" t="s">
        <v>5407</v>
      </c>
      <c r="D1135" s="12">
        <v>45838</v>
      </c>
      <c r="E1135" t="s">
        <v>3373</v>
      </c>
      <c r="F1135" t="s">
        <v>2798</v>
      </c>
      <c r="G1135" t="s">
        <v>2788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https://aterpa-my.sharepoint.com/:f:/g/personal/luis_nunes_aterpa_com_br/IgCVlEOybDu1RrUmmUcPpVgkATRdwz5TarAfYpSYiAP79mY?e=3yxZxw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5" t="s">
        <v>4787</v>
      </c>
    </row>
    <row r="1136" spans="1:15" hidden="1" x14ac:dyDescent="0.3">
      <c r="A1136" t="s">
        <v>1038</v>
      </c>
      <c r="B1136">
        <v>902384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2789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https://aterpa-my.sharepoint.com/:f:/g/personal/luis_nunes_aterpa_com_br/IgCVlEOybDu1RrUmmUcPpVgkATRdwz5TarAfYpSYiAP79mY?e=3yxZxw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6" t="s">
        <v>4787</v>
      </c>
    </row>
    <row r="1137" spans="1:15" hidden="1" x14ac:dyDescent="0.3">
      <c r="A1137" t="s">
        <v>1039</v>
      </c>
      <c r="B1137">
        <v>4652959</v>
      </c>
      <c r="C1137" t="s">
        <v>5407</v>
      </c>
      <c r="D1137" s="12">
        <v>45838</v>
      </c>
      <c r="E1137" t="s">
        <v>3374</v>
      </c>
      <c r="F1137" t="s">
        <v>2798</v>
      </c>
      <c r="G1137" t="s">
        <v>2788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https://aterpa-my.sharepoint.com/:f:/g/personal/luis_nunes_aterpa_com_br/IgCVlEOybDu1RrUmmUcPpVgkATRdwz5TarAfYpSYiAP79mY?e=3yxZxw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7" t="s">
        <v>4787</v>
      </c>
    </row>
    <row r="1138" spans="1:15" hidden="1" x14ac:dyDescent="0.3">
      <c r="A1138" t="s">
        <v>1040</v>
      </c>
      <c r="B1138">
        <v>1020407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2789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https://aterpa-my.sharepoint.com/:f:/g/personal/luis_nunes_aterpa_com_br/IgCVlEOybDu1RrUmmUcPpVgkATRdwz5TarAfYpSYiAP79mY?e=3yxZxw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8" t="s">
        <v>4787</v>
      </c>
    </row>
    <row r="1139" spans="1:15" hidden="1" x14ac:dyDescent="0.3">
      <c r="A1139" t="s">
        <v>1041</v>
      </c>
      <c r="B1139">
        <v>1617106</v>
      </c>
      <c r="C1139" t="s">
        <v>5407</v>
      </c>
      <c r="D1139" s="12">
        <v>45838</v>
      </c>
      <c r="E1139" t="s">
        <v>3375</v>
      </c>
      <c r="F1139" t="s">
        <v>2792</v>
      </c>
      <c r="G1139" t="s">
        <v>2788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https://aterpa-my.sharepoint.com/:f:/g/personal/luis_nunes_aterpa_com_br/IgCVlEOybDu1RrUmmUcPpVgkATRdwz5TarAfYpSYiAP79mY?e=3yxZxw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39" t="s">
        <v>4787</v>
      </c>
    </row>
    <row r="1140" spans="1:15" hidden="1" x14ac:dyDescent="0.3">
      <c r="A1140" t="s">
        <v>1042</v>
      </c>
      <c r="B1140">
        <v>289698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2789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https://aterpa-my.sharepoint.com/:f:/g/personal/luis_nunes_aterpa_com_br/IgCVlEOybDu1RrUmmUcPpVgkATRdwz5TarAfYpSYiAP79mY?e=3yxZxw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0" t="s">
        <v>4787</v>
      </c>
    </row>
    <row r="1141" spans="1:15" hidden="1" x14ac:dyDescent="0.3">
      <c r="A1141" t="s">
        <v>1043</v>
      </c>
      <c r="B1141">
        <v>2445788</v>
      </c>
      <c r="C1141" t="s">
        <v>5407</v>
      </c>
      <c r="D1141" s="12">
        <v>45838</v>
      </c>
      <c r="E1141" t="s">
        <v>3376</v>
      </c>
      <c r="F1141" t="s">
        <v>2819</v>
      </c>
      <c r="G1141" t="s">
        <v>2788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https://aterpa-my.sharepoint.com/:f:/g/personal/luis_nunes_aterpa_com_br/IgCVlEOybDu1RrUmmUcPpVgkATRdwz5TarAfYpSYiAP79mY?e=3yxZxw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1" t="s">
        <v>4787</v>
      </c>
    </row>
    <row r="1142" spans="1:15" hidden="1" x14ac:dyDescent="0.3">
      <c r="A1142" t="s">
        <v>1044</v>
      </c>
      <c r="B1142">
        <v>863034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2789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https://aterpa-my.sharepoint.com/:f:/g/personal/luis_nunes_aterpa_com_br/IgCVlEOybDu1RrUmmUcPpVgkATRdwz5TarAfYpSYiAP79mY?e=3yxZxw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2" t="s">
        <v>4787</v>
      </c>
    </row>
    <row r="1143" spans="1:15" hidden="1" x14ac:dyDescent="0.3">
      <c r="A1143" t="s">
        <v>1045</v>
      </c>
      <c r="B1143">
        <v>1981105</v>
      </c>
      <c r="C1143" t="s">
        <v>5407</v>
      </c>
      <c r="D1143" s="12">
        <v>45838</v>
      </c>
      <c r="E1143" t="s">
        <v>3377</v>
      </c>
      <c r="F1143" t="s">
        <v>2792</v>
      </c>
      <c r="G1143" t="s">
        <v>2788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https://aterpa-my.sharepoint.com/:f:/g/personal/luis_nunes_aterpa_com_br/IgCVlEOybDu1RrUmmUcPpVgkATRdwz5TarAfYpSYiAP79mY?e=3yxZxw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3" t="s">
        <v>4787</v>
      </c>
    </row>
    <row r="1144" spans="1:15" hidden="1" x14ac:dyDescent="0.3">
      <c r="A1144" t="s">
        <v>1046</v>
      </c>
      <c r="B1144">
        <v>419960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2789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https://aterpa-my.sharepoint.com/:f:/g/personal/luis_nunes_aterpa_com_br/IgCVlEOybDu1RrUmmUcPpVgkATRdwz5TarAfYpSYiAP79mY?e=3yxZxw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4" t="s">
        <v>4787</v>
      </c>
    </row>
    <row r="1145" spans="1:15" hidden="1" x14ac:dyDescent="0.3">
      <c r="A1145" t="s">
        <v>1047</v>
      </c>
      <c r="B1145">
        <v>2121078</v>
      </c>
      <c r="C1145" t="s">
        <v>5407</v>
      </c>
      <c r="D1145" s="12">
        <v>45838</v>
      </c>
      <c r="E1145" t="s">
        <v>3378</v>
      </c>
      <c r="F1145" t="s">
        <v>2792</v>
      </c>
      <c r="G1145" t="s">
        <v>2788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https://aterpa-my.sharepoint.com/:f:/g/personal/luis_nunes_aterpa_com_br/IgCVlEOybDu1RrUmmUcPpVgkATRdwz5TarAfYpSYiAP79mY?e=3yxZxw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5" t="s">
        <v>4787</v>
      </c>
    </row>
    <row r="1146" spans="1:15" hidden="1" x14ac:dyDescent="0.3">
      <c r="A1146" t="s">
        <v>1048</v>
      </c>
      <c r="B1146">
        <v>909620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2789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https://aterpa-my.sharepoint.com/:f:/g/personal/luis_nunes_aterpa_com_br/IgCVlEOybDu1RrUmmUcPpVgkATRdwz5TarAfYpSYiAP79mY?e=3yxZxw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6" t="s">
        <v>4787</v>
      </c>
    </row>
    <row r="1147" spans="1:15" hidden="1" x14ac:dyDescent="0.3">
      <c r="A1147" t="s">
        <v>1049</v>
      </c>
      <c r="B1147">
        <v>2178057</v>
      </c>
      <c r="C1147" t="s">
        <v>5407</v>
      </c>
      <c r="D1147" s="12">
        <v>45838</v>
      </c>
      <c r="E1147" t="s">
        <v>3379</v>
      </c>
      <c r="F1147" t="s">
        <v>2787</v>
      </c>
      <c r="G1147" t="s">
        <v>2788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https://aterpa-my.sharepoint.com/:f:/g/personal/luis_nunes_aterpa_com_br/IgCVlEOybDu1RrUmmUcPpVgkATRdwz5TarAfYpSYiAP79mY?e=3yxZxw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7" t="s">
        <v>4787</v>
      </c>
    </row>
    <row r="1148" spans="1:15" hidden="1" x14ac:dyDescent="0.3">
      <c r="A1148" t="s">
        <v>1050</v>
      </c>
      <c r="B1148">
        <v>734172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2789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https://aterpa-my.sharepoint.com/:f:/g/personal/luis_nunes_aterpa_com_br/IgCVlEOybDu1RrUmmUcPpVgkATRdwz5TarAfYpSYiAP79mY?e=3yxZxw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48" t="s">
        <v>4787</v>
      </c>
    </row>
    <row r="1149" spans="1:15" hidden="1" x14ac:dyDescent="0.3">
      <c r="A1149" t="s">
        <v>1051</v>
      </c>
      <c r="B1149">
        <v>3994567</v>
      </c>
      <c r="C1149" t="s">
        <v>5407</v>
      </c>
      <c r="D1149" s="12">
        <v>45838</v>
      </c>
      <c r="E1149" t="s">
        <v>3380</v>
      </c>
      <c r="F1149" t="s">
        <v>2787</v>
      </c>
      <c r="G1149" t="s">
        <v>2788</v>
      </c>
      <c r="H1149" t="str">
        <f>IF(_xlfn.XLOOKUP(E1149,LD_01[DOCUMENTO],LD_01[REVISÃO])=F1149,"VIGENTE","OBSOLETO")</f>
        <v>OBSOLETO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https://aterpa-my.sharepoint.com/:f:/g/personal/luis_nunes_aterpa_com_br/IgCVlEOybDu1RrUmmUcPpVgkATRdwz5TarAfYpSYiAP79mY?e=3yxZxw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49" t="s">
        <v>4787</v>
      </c>
    </row>
    <row r="1150" spans="1:15" hidden="1" x14ac:dyDescent="0.3">
      <c r="A1150" t="s">
        <v>1052</v>
      </c>
      <c r="B1150">
        <v>1083916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2789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https://aterpa-my.sharepoint.com/:f:/g/personal/luis_nunes_aterpa_com_br/IgCVlEOybDu1RrUmmUcPpVgkATRdwz5TarAfYpSYiAP79mY?e=3yxZxw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50" t="s">
        <v>4787</v>
      </c>
    </row>
    <row r="1151" spans="1:15" hidden="1" x14ac:dyDescent="0.3">
      <c r="A1151" t="s">
        <v>1107</v>
      </c>
      <c r="B1151">
        <v>6014645</v>
      </c>
      <c r="C1151" t="s">
        <v>5407</v>
      </c>
      <c r="D1151" s="12">
        <v>45838</v>
      </c>
      <c r="E1151" t="s">
        <v>3409</v>
      </c>
      <c r="F1151" t="s">
        <v>2792</v>
      </c>
      <c r="G1151" t="s">
        <v>2788</v>
      </c>
      <c r="H1151" t="str">
        <f>IF(_xlfn.XLOOKUP(E1151,LD_01[DOCUMENTO],LD_01[REVISÃO])=F1151,"VIGENTE","OBSOLETO")</f>
        <v>VIGENTE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https://aterpa-my.sharepoint.com/:f:/g/personal/luis_nunes_aterpa_com_br/IgCVlEOybDu1RrUmmUcPpVgkATRdwz5TarAfYpSYiAP79mY?e=3yxZxw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1" t="s">
        <v>4787</v>
      </c>
    </row>
    <row r="1152" spans="1:15" hidden="1" x14ac:dyDescent="0.3">
      <c r="A1152" t="s">
        <v>1108</v>
      </c>
      <c r="B1152">
        <v>343932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2789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https://aterpa-my.sharepoint.com/:f:/g/personal/luis_nunes_aterpa_com_br/IgCVlEOybDu1RrUmmUcPpVgkATRdwz5TarAfYpSYiAP79mY?e=3yxZxw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2" t="s">
        <v>4787</v>
      </c>
    </row>
    <row r="1153" spans="1:15" hidden="1" x14ac:dyDescent="0.3">
      <c r="A1153" t="s">
        <v>1109</v>
      </c>
      <c r="B1153">
        <v>5521637</v>
      </c>
      <c r="C1153" t="s">
        <v>5407</v>
      </c>
      <c r="D1153" s="12">
        <v>45838</v>
      </c>
      <c r="E1153" t="s">
        <v>3410</v>
      </c>
      <c r="F1153" t="s">
        <v>2819</v>
      </c>
      <c r="G1153" t="s">
        <v>2788</v>
      </c>
      <c r="H1153" t="str">
        <f>IF(_xlfn.XLOOKUP(E1153,LD_01[DOCUMENTO],LD_01[REVISÃO])=F1153,"VIGENTE","OBSOLETO")</f>
        <v>OBSOLETO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https://aterpa-my.sharepoint.com/:f:/g/personal/luis_nunes_aterpa_com_br/IgCVlEOybDu1RrUmmUcPpVgkATRdwz5TarAfYpSYiAP79mY?e=3yxZxw</v>
      </c>
      <c r="M1153" t="str">
        <f t="shared" si="52"/>
        <v>OBSOLETO</v>
      </c>
      <c r="N1153" t="str">
        <f t="shared" si="53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53" t="s">
        <v>4787</v>
      </c>
    </row>
    <row r="1154" spans="1:15" hidden="1" x14ac:dyDescent="0.3">
      <c r="A1154" t="s">
        <v>1110</v>
      </c>
      <c r="B1154">
        <v>398952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2789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https://aterpa-my.sharepoint.com/:f:/g/personal/luis_nunes_aterpa_com_br/IgCVlEOybDu1RrUmmUcPpVgkATRdwz5TarAfYpSYiAP79mY?e=3yxZxw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54" t="s">
        <v>4787</v>
      </c>
    </row>
    <row r="1155" spans="1:15" hidden="1" x14ac:dyDescent="0.3">
      <c r="A1155" t="s">
        <v>1111</v>
      </c>
      <c r="B1155">
        <v>3222876</v>
      </c>
      <c r="C1155" t="s">
        <v>5407</v>
      </c>
      <c r="D1155" s="12">
        <v>45838</v>
      </c>
      <c r="E1155" t="s">
        <v>3411</v>
      </c>
      <c r="F1155" t="s">
        <v>2796</v>
      </c>
      <c r="G1155" t="s">
        <v>2788</v>
      </c>
      <c r="H1155" t="str">
        <f>IF(_xlfn.XLOOKUP(E1155,LD_01[DOCUMENTO],LD_01[REVISÃO])=F1155,"VIGENTE","OBSOLETO")</f>
        <v>VIGENTE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https://aterpa-my.sharepoint.com/:f:/g/personal/luis_nunes_aterpa_com_br/IgCVlEOybDu1RrUmmUcPpVgkATRdwz5TarAfYpSYiAP79mY?e=3yxZxw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5" t="s">
        <v>4787</v>
      </c>
    </row>
    <row r="1156" spans="1:15" hidden="1" x14ac:dyDescent="0.3">
      <c r="A1156" t="s">
        <v>1112</v>
      </c>
      <c r="B1156">
        <v>556882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2789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https://aterpa-my.sharepoint.com/:f:/g/personal/luis_nunes_aterpa_com_br/IgCVlEOybDu1RrUmmUcPpVgkATRdwz5TarAfYpSYiAP79mY?e=3yxZxw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6" t="s">
        <v>4787</v>
      </c>
    </row>
    <row r="1157" spans="1:15" hidden="1" x14ac:dyDescent="0.3">
      <c r="A1157" t="s">
        <v>1113</v>
      </c>
      <c r="B1157">
        <v>2799465</v>
      </c>
      <c r="C1157" t="s">
        <v>5407</v>
      </c>
      <c r="D1157" s="12">
        <v>45838</v>
      </c>
      <c r="E1157" t="s">
        <v>3412</v>
      </c>
      <c r="F1157" t="s">
        <v>2796</v>
      </c>
      <c r="G1157" t="s">
        <v>2788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https://aterpa-my.sharepoint.com/:f:/g/personal/luis_nunes_aterpa_com_br/IgCVlEOybDu1RrUmmUcPpVgkATRdwz5TarAfYpSYiAP79mY?e=3yxZxw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7" t="s">
        <v>4787</v>
      </c>
    </row>
    <row r="1158" spans="1:15" hidden="1" x14ac:dyDescent="0.3">
      <c r="A1158" t="s">
        <v>1114</v>
      </c>
      <c r="B1158">
        <v>537126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2789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https://aterpa-my.sharepoint.com/:f:/g/personal/luis_nunes_aterpa_com_br/IgCVlEOybDu1RrUmmUcPpVgkATRdwz5TarAfYpSYiAP79mY?e=3yxZxw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8" t="s">
        <v>4787</v>
      </c>
    </row>
    <row r="1159" spans="1:15" hidden="1" x14ac:dyDescent="0.3">
      <c r="A1159" t="s">
        <v>1115</v>
      </c>
      <c r="B1159">
        <v>5742645</v>
      </c>
      <c r="C1159" t="s">
        <v>5407</v>
      </c>
      <c r="D1159" s="12">
        <v>45838</v>
      </c>
      <c r="E1159" t="s">
        <v>3413</v>
      </c>
      <c r="F1159" t="s">
        <v>2819</v>
      </c>
      <c r="G1159" t="s">
        <v>2788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https://aterpa-my.sharepoint.com/:f:/g/personal/luis_nunes_aterpa_com_br/IgCVlEOybDu1RrUmmUcPpVgkATRdwz5TarAfYpSYiAP79mY?e=3yxZxw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59" t="s">
        <v>4787</v>
      </c>
    </row>
    <row r="1160" spans="1:15" hidden="1" x14ac:dyDescent="0.3">
      <c r="A1160" t="s">
        <v>1116</v>
      </c>
      <c r="B1160">
        <v>354622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2789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https://aterpa-my.sharepoint.com/:f:/g/personal/luis_nunes_aterpa_com_br/IgCVlEOybDu1RrUmmUcPpVgkATRdwz5TarAfYpSYiAP79mY?e=3yxZxw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60" t="s">
        <v>4787</v>
      </c>
    </row>
    <row r="1161" spans="1:15" hidden="1" x14ac:dyDescent="0.3">
      <c r="A1161" t="s">
        <v>1117</v>
      </c>
      <c r="B1161">
        <v>5478000</v>
      </c>
      <c r="C1161" t="s">
        <v>5407</v>
      </c>
      <c r="D1161" s="12">
        <v>45838</v>
      </c>
      <c r="E1161" t="s">
        <v>3414</v>
      </c>
      <c r="F1161" t="s">
        <v>2819</v>
      </c>
      <c r="G1161" t="s">
        <v>2788</v>
      </c>
      <c r="H1161" t="str">
        <f>IF(_xlfn.XLOOKUP(E1161,LD_01[DOCUMENTO],LD_01[REVISÃO])=F1161,"VIGENTE","OBSOLETO")</f>
        <v>OBSOLETO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https://aterpa-my.sharepoint.com/:f:/g/personal/luis_nunes_aterpa_com_br/IgCVlEOybDu1RrUmmUcPpVgkATRdwz5TarAfYpSYiAP79mY?e=3yxZxw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1" t="s">
        <v>4787</v>
      </c>
    </row>
    <row r="1162" spans="1:15" hidden="1" x14ac:dyDescent="0.3">
      <c r="A1162" t="s">
        <v>1118</v>
      </c>
      <c r="B1162">
        <v>398190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2789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https://aterpa-my.sharepoint.com/:f:/g/personal/luis_nunes_aterpa_com_br/IgCVlEOybDu1RrUmmUcPpVgkATRdwz5TarAfYpSYiAP79mY?e=3yxZxw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2" t="s">
        <v>4787</v>
      </c>
    </row>
    <row r="1163" spans="1:15" hidden="1" x14ac:dyDescent="0.3">
      <c r="A1163" t="s">
        <v>1119</v>
      </c>
      <c r="B1163">
        <v>3158333</v>
      </c>
      <c r="C1163" t="s">
        <v>5407</v>
      </c>
      <c r="D1163" s="12">
        <v>45838</v>
      </c>
      <c r="E1163" t="s">
        <v>3415</v>
      </c>
      <c r="F1163" t="s">
        <v>2798</v>
      </c>
      <c r="G1163" t="s">
        <v>2788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https://aterpa-my.sharepoint.com/:f:/g/personal/luis_nunes_aterpa_com_br/IgCVlEOybDu1RrUmmUcPpVgkATRdwz5TarAfYpSYiAP79mY?e=3yxZxw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3" t="s">
        <v>4787</v>
      </c>
    </row>
    <row r="1164" spans="1:15" hidden="1" x14ac:dyDescent="0.3">
      <c r="A1164" t="s">
        <v>1120</v>
      </c>
      <c r="B1164">
        <v>515518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2789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https://aterpa-my.sharepoint.com/:f:/g/personal/luis_nunes_aterpa_com_br/IgCVlEOybDu1RrUmmUcPpVgkATRdwz5TarAfYpSYiAP79mY?e=3yxZxw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4" t="s">
        <v>4787</v>
      </c>
    </row>
    <row r="1165" spans="1:15" hidden="1" x14ac:dyDescent="0.3">
      <c r="A1165" t="s">
        <v>1121</v>
      </c>
      <c r="B1165">
        <v>905141</v>
      </c>
      <c r="C1165" t="s">
        <v>5407</v>
      </c>
      <c r="D1165" s="12">
        <v>45838</v>
      </c>
      <c r="E1165" t="s">
        <v>3416</v>
      </c>
      <c r="F1165" t="s">
        <v>2819</v>
      </c>
      <c r="G1165" t="s">
        <v>2788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https://aterpa-my.sharepoint.com/:f:/g/personal/luis_nunes_aterpa_com_br/IgCVlEOybDu1RrUmmUcPpVgkATRdwz5TarAfYpSYiAP79mY?e=3yxZxw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5" t="s">
        <v>4787</v>
      </c>
    </row>
    <row r="1166" spans="1:15" hidden="1" x14ac:dyDescent="0.3">
      <c r="A1166" t="s">
        <v>1122</v>
      </c>
      <c r="B1166">
        <v>363346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2789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https://aterpa-my.sharepoint.com/:f:/g/personal/luis_nunes_aterpa_com_br/IgCVlEOybDu1RrUmmUcPpVgkATRdwz5TarAfYpSYiAP79mY?e=3yxZxw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166" t="s">
        <v>4787</v>
      </c>
    </row>
    <row r="1167" spans="1:15" hidden="1" x14ac:dyDescent="0.3">
      <c r="A1167" t="s">
        <v>1189</v>
      </c>
      <c r="B1167">
        <v>1793102</v>
      </c>
      <c r="C1167" t="s">
        <v>5407</v>
      </c>
      <c r="D1167" s="12">
        <v>45838</v>
      </c>
      <c r="E1167" t="s">
        <v>3456</v>
      </c>
      <c r="F1167" t="s">
        <v>2800</v>
      </c>
      <c r="G1167" t="s">
        <v>2788</v>
      </c>
      <c r="H1167" t="str">
        <f>IF(_xlfn.XLOOKUP(E1167,LD_01[DOCUMENTO],LD_01[REVISÃO])=F1167,"VIGENTE","OBSOLETO")</f>
        <v>VIGENTE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https://aterpa-my.sharepoint.com/:f:/g/personal/luis_nunes_aterpa_com_br/IgCVlEOybDu1RrUmmUcPpVgkATRdwz5TarAfYpSYiAP79mY?e=3yxZxw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67" t="s">
        <v>4787</v>
      </c>
    </row>
    <row r="1168" spans="1:15" hidden="1" x14ac:dyDescent="0.3">
      <c r="A1168" t="s">
        <v>1190</v>
      </c>
      <c r="B1168">
        <v>598935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2789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https://aterpa-my.sharepoint.com/:f:/g/personal/luis_nunes_aterpa_com_br/IgCVlEOybDu1RrUmmUcPpVgkATRdwz5TarAfYpSYiAP79mY?e=3yxZxw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68" t="s">
        <v>4787</v>
      </c>
    </row>
    <row r="1169" spans="1:15" hidden="1" x14ac:dyDescent="0.3">
      <c r="A1169" t="s">
        <v>1191</v>
      </c>
      <c r="B1169">
        <v>2257157</v>
      </c>
      <c r="C1169" t="s">
        <v>5407</v>
      </c>
      <c r="D1169" s="12">
        <v>45838</v>
      </c>
      <c r="E1169" t="s">
        <v>3457</v>
      </c>
      <c r="F1169" t="s">
        <v>2800</v>
      </c>
      <c r="G1169" t="s">
        <v>2788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https://aterpa-my.sharepoint.com/:f:/g/personal/luis_nunes_aterpa_com_br/IgCVlEOybDu1RrUmmUcPpVgkATRdwz5TarAfYpSYiAP79mY?e=3yxZxw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69" t="s">
        <v>4787</v>
      </c>
    </row>
    <row r="1170" spans="1:15" hidden="1" x14ac:dyDescent="0.3">
      <c r="A1170" t="s">
        <v>1192</v>
      </c>
      <c r="B1170">
        <v>598149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2789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https://aterpa-my.sharepoint.com/:f:/g/personal/luis_nunes_aterpa_com_br/IgCVlEOybDu1RrUmmUcPpVgkATRdwz5TarAfYpSYiAP79mY?e=3yxZxw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0" t="s">
        <v>4787</v>
      </c>
    </row>
    <row r="1171" spans="1:15" hidden="1" x14ac:dyDescent="0.3">
      <c r="A1171" t="s">
        <v>1193</v>
      </c>
      <c r="B1171">
        <v>2215141</v>
      </c>
      <c r="C1171" t="s">
        <v>5407</v>
      </c>
      <c r="D1171" s="12">
        <v>45838</v>
      </c>
      <c r="E1171" t="s">
        <v>3458</v>
      </c>
      <c r="F1171" t="s">
        <v>2800</v>
      </c>
      <c r="G1171" t="s">
        <v>2788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https://aterpa-my.sharepoint.com/:f:/g/personal/luis_nunes_aterpa_com_br/IgCVlEOybDu1RrUmmUcPpVgkATRdwz5TarAfYpSYiAP79mY?e=3yxZxw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1" t="s">
        <v>4787</v>
      </c>
    </row>
    <row r="1172" spans="1:15" hidden="1" x14ac:dyDescent="0.3">
      <c r="A1172" t="s">
        <v>1194</v>
      </c>
      <c r="B1172">
        <v>677919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2789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https://aterpa-my.sharepoint.com/:f:/g/personal/luis_nunes_aterpa_com_br/IgCVlEOybDu1RrUmmUcPpVgkATRdwz5TarAfYpSYiAP79mY?e=3yxZxw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2" t="s">
        <v>4787</v>
      </c>
    </row>
    <row r="1173" spans="1:15" hidden="1" x14ac:dyDescent="0.3">
      <c r="A1173" t="s">
        <v>1195</v>
      </c>
      <c r="B1173">
        <v>2464467</v>
      </c>
      <c r="C1173" t="s">
        <v>5407</v>
      </c>
      <c r="D1173" s="12">
        <v>45838</v>
      </c>
      <c r="E1173" t="s">
        <v>3459</v>
      </c>
      <c r="F1173" t="s">
        <v>2798</v>
      </c>
      <c r="G1173" t="s">
        <v>2788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https://aterpa-my.sharepoint.com/:f:/g/personal/luis_nunes_aterpa_com_br/IgCVlEOybDu1RrUmmUcPpVgkATRdwz5TarAfYpSYiAP79mY?e=3yxZxw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3" t="s">
        <v>4787</v>
      </c>
    </row>
    <row r="1174" spans="1:15" hidden="1" x14ac:dyDescent="0.3">
      <c r="A1174" t="s">
        <v>1196</v>
      </c>
      <c r="B1174">
        <v>1275673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2789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https://aterpa-my.sharepoint.com/:f:/g/personal/luis_nunes_aterpa_com_br/IgCVlEOybDu1RrUmmUcPpVgkATRdwz5TarAfYpSYiAP79mY?e=3yxZxw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4" t="s">
        <v>4787</v>
      </c>
    </row>
    <row r="1175" spans="1:15" hidden="1" x14ac:dyDescent="0.3">
      <c r="A1175" t="s">
        <v>1197</v>
      </c>
      <c r="B1175">
        <v>2216126</v>
      </c>
      <c r="C1175" t="s">
        <v>5407</v>
      </c>
      <c r="D1175" s="12">
        <v>45838</v>
      </c>
      <c r="E1175" t="s">
        <v>3460</v>
      </c>
      <c r="F1175" t="s">
        <v>2798</v>
      </c>
      <c r="G1175" t="s">
        <v>2788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https://aterpa-my.sharepoint.com/:f:/g/personal/luis_nunes_aterpa_com_br/IgCVlEOybDu1RrUmmUcPpVgkATRdwz5TarAfYpSYiAP79mY?e=3yxZxw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5" t="s">
        <v>4787</v>
      </c>
    </row>
    <row r="1176" spans="1:15" hidden="1" x14ac:dyDescent="0.3">
      <c r="A1176" t="s">
        <v>1198</v>
      </c>
      <c r="B1176">
        <v>923608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2789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https://aterpa-my.sharepoint.com/:f:/g/personal/luis_nunes_aterpa_com_br/IgCVlEOybDu1RrUmmUcPpVgkATRdwz5TarAfYpSYiAP79mY?e=3yxZxw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6" t="s">
        <v>4787</v>
      </c>
    </row>
    <row r="1177" spans="1:15" hidden="1" x14ac:dyDescent="0.3">
      <c r="A1177" t="s">
        <v>1199</v>
      </c>
      <c r="B1177">
        <v>2141146</v>
      </c>
      <c r="C1177" t="s">
        <v>5407</v>
      </c>
      <c r="D1177" s="12">
        <v>45838</v>
      </c>
      <c r="E1177" t="s">
        <v>3461</v>
      </c>
      <c r="F1177" t="s">
        <v>2800</v>
      </c>
      <c r="G1177" t="s">
        <v>2788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https://aterpa-my.sharepoint.com/:f:/g/personal/luis_nunes_aterpa_com_br/IgCVlEOybDu1RrUmmUcPpVgkATRdwz5TarAfYpSYiAP79mY?e=3yxZxw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7" t="s">
        <v>4787</v>
      </c>
    </row>
    <row r="1178" spans="1:15" hidden="1" x14ac:dyDescent="0.3">
      <c r="A1178" t="s">
        <v>1200</v>
      </c>
      <c r="B1178">
        <v>585917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2789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https://aterpa-my.sharepoint.com/:f:/g/personal/luis_nunes_aterpa_com_br/IgCVlEOybDu1RrUmmUcPpVgkATRdwz5TarAfYpSYiAP79mY?e=3yxZxw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8" t="s">
        <v>4787</v>
      </c>
    </row>
    <row r="1179" spans="1:15" hidden="1" x14ac:dyDescent="0.3">
      <c r="A1179" t="s">
        <v>1201</v>
      </c>
      <c r="B1179">
        <v>2432982</v>
      </c>
      <c r="C1179" t="s">
        <v>5407</v>
      </c>
      <c r="D1179" s="12">
        <v>45838</v>
      </c>
      <c r="E1179" t="s">
        <v>3462</v>
      </c>
      <c r="F1179" t="s">
        <v>2800</v>
      </c>
      <c r="G1179" t="s">
        <v>2788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https://aterpa-my.sharepoint.com/:f:/g/personal/luis_nunes_aterpa_com_br/IgCVlEOybDu1RrUmmUcPpVgkATRdwz5TarAfYpSYiAP79mY?e=3yxZxw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79" t="s">
        <v>4787</v>
      </c>
    </row>
    <row r="1180" spans="1:15" hidden="1" x14ac:dyDescent="0.3">
      <c r="A1180" t="s">
        <v>1202</v>
      </c>
      <c r="B1180">
        <v>598501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2789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https://aterpa-my.sharepoint.com/:f:/g/personal/luis_nunes_aterpa_com_br/IgCVlEOybDu1RrUmmUcPpVgkATRdwz5TarAfYpSYiAP79mY?e=3yxZxw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0" t="s">
        <v>4787</v>
      </c>
    </row>
    <row r="1181" spans="1:15" hidden="1" x14ac:dyDescent="0.3">
      <c r="A1181" t="s">
        <v>1203</v>
      </c>
      <c r="B1181">
        <v>2439026</v>
      </c>
      <c r="C1181" t="s">
        <v>5407</v>
      </c>
      <c r="D1181" s="12">
        <v>45838</v>
      </c>
      <c r="E1181" t="s">
        <v>3463</v>
      </c>
      <c r="F1181" t="s">
        <v>2798</v>
      </c>
      <c r="G1181" t="s">
        <v>2788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https://aterpa-my.sharepoint.com/:f:/g/personal/luis_nunes_aterpa_com_br/IgCVlEOybDu1RrUmmUcPpVgkATRdwz5TarAfYpSYiAP79mY?e=3yxZxw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1" t="s">
        <v>4787</v>
      </c>
    </row>
    <row r="1182" spans="1:15" hidden="1" x14ac:dyDescent="0.3">
      <c r="A1182" t="s">
        <v>1204</v>
      </c>
      <c r="B1182">
        <v>826245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2789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https://aterpa-my.sharepoint.com/:f:/g/personal/luis_nunes_aterpa_com_br/IgCVlEOybDu1RrUmmUcPpVgkATRdwz5TarAfYpSYiAP79mY?e=3yxZxw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2" t="s">
        <v>4787</v>
      </c>
    </row>
    <row r="1183" spans="1:15" hidden="1" x14ac:dyDescent="0.3">
      <c r="A1183" t="s">
        <v>1205</v>
      </c>
      <c r="B1183">
        <v>2158249</v>
      </c>
      <c r="C1183" t="s">
        <v>5407</v>
      </c>
      <c r="D1183" s="12">
        <v>45838</v>
      </c>
      <c r="E1183" t="s">
        <v>3464</v>
      </c>
      <c r="F1183" t="s">
        <v>2800</v>
      </c>
      <c r="G1183" t="s">
        <v>2788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https://aterpa-my.sharepoint.com/:f:/g/personal/luis_nunes_aterpa_com_br/IgCVlEOybDu1RrUmmUcPpVgkATRdwz5TarAfYpSYiAP79mY?e=3yxZxw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3" t="s">
        <v>4787</v>
      </c>
    </row>
    <row r="1184" spans="1:15" hidden="1" x14ac:dyDescent="0.3">
      <c r="A1184" t="s">
        <v>1206</v>
      </c>
      <c r="B1184">
        <v>676281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2789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https://aterpa-my.sharepoint.com/:f:/g/personal/luis_nunes_aterpa_com_br/IgCVlEOybDu1RrUmmUcPpVgkATRdwz5TarAfYpSYiAP79mY?e=3yxZxw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4" t="s">
        <v>4787</v>
      </c>
    </row>
    <row r="1185" spans="1:15" hidden="1" x14ac:dyDescent="0.3">
      <c r="A1185" t="s">
        <v>1207</v>
      </c>
      <c r="B1185">
        <v>2119696</v>
      </c>
      <c r="C1185" t="s">
        <v>5407</v>
      </c>
      <c r="D1185" s="12">
        <v>45838</v>
      </c>
      <c r="E1185" t="s">
        <v>3465</v>
      </c>
      <c r="F1185" t="s">
        <v>2800</v>
      </c>
      <c r="G1185" t="s">
        <v>2788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https://aterpa-my.sharepoint.com/:f:/g/personal/luis_nunes_aterpa_com_br/IgCVlEOybDu1RrUmmUcPpVgkATRdwz5TarAfYpSYiAP79mY?e=3yxZxw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5" t="s">
        <v>4787</v>
      </c>
    </row>
    <row r="1186" spans="1:15" hidden="1" x14ac:dyDescent="0.3">
      <c r="A1186" t="s">
        <v>1208</v>
      </c>
      <c r="B1186">
        <v>601107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2789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https://aterpa-my.sharepoint.com/:f:/g/personal/luis_nunes_aterpa_com_br/IgCVlEOybDu1RrUmmUcPpVgkATRdwz5TarAfYpSYiAP79mY?e=3yxZxw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6" t="s">
        <v>4787</v>
      </c>
    </row>
    <row r="1187" spans="1:15" hidden="1" x14ac:dyDescent="0.3">
      <c r="A1187" t="s">
        <v>1281</v>
      </c>
      <c r="B1187">
        <v>1694438</v>
      </c>
      <c r="C1187" t="s">
        <v>5407</v>
      </c>
      <c r="D1187" s="12">
        <v>45838</v>
      </c>
      <c r="E1187" t="s">
        <v>3504</v>
      </c>
      <c r="F1187" t="s">
        <v>2798</v>
      </c>
      <c r="G1187" t="s">
        <v>2788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https://aterpa-my.sharepoint.com/:f:/g/personal/luis_nunes_aterpa_com_br/IgCVlEOybDu1RrUmmUcPpVgkATRdwz5TarAfYpSYiAP79mY?e=3yxZxw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7" t="s">
        <v>4787</v>
      </c>
    </row>
    <row r="1188" spans="1:15" hidden="1" x14ac:dyDescent="0.3">
      <c r="A1188" t="s">
        <v>1282</v>
      </c>
      <c r="B1188">
        <v>604234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2789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https://aterpa-my.sharepoint.com/:f:/g/personal/luis_nunes_aterpa_com_br/IgCVlEOybDu1RrUmmUcPpVgkATRdwz5TarAfYpSYiAP79mY?e=3yxZxw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8" t="s">
        <v>4787</v>
      </c>
    </row>
    <row r="1189" spans="1:15" hidden="1" x14ac:dyDescent="0.3">
      <c r="A1189" t="s">
        <v>1283</v>
      </c>
      <c r="B1189">
        <v>1860237</v>
      </c>
      <c r="C1189" t="s">
        <v>5407</v>
      </c>
      <c r="D1189" s="12">
        <v>45838</v>
      </c>
      <c r="E1189" t="s">
        <v>3505</v>
      </c>
      <c r="F1189" t="s">
        <v>2798</v>
      </c>
      <c r="G1189" t="s">
        <v>2788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https://aterpa-my.sharepoint.com/:f:/g/personal/luis_nunes_aterpa_com_br/IgCVlEOybDu1RrUmmUcPpVgkATRdwz5TarAfYpSYiAP79mY?e=3yxZxw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89" t="s">
        <v>4787</v>
      </c>
    </row>
    <row r="1190" spans="1:15" hidden="1" x14ac:dyDescent="0.3">
      <c r="A1190" t="s">
        <v>1284</v>
      </c>
      <c r="B1190">
        <v>846056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2789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https://aterpa-my.sharepoint.com/:f:/g/personal/luis_nunes_aterpa_com_br/IgCVlEOybDu1RrUmmUcPpVgkATRdwz5TarAfYpSYiAP79mY?e=3yxZxw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0" t="s">
        <v>4787</v>
      </c>
    </row>
    <row r="1191" spans="1:15" hidden="1" x14ac:dyDescent="0.3">
      <c r="A1191" t="s">
        <v>1285</v>
      </c>
      <c r="B1191">
        <v>1941623</v>
      </c>
      <c r="C1191" t="s">
        <v>5407</v>
      </c>
      <c r="D1191" s="12">
        <v>45838</v>
      </c>
      <c r="E1191" t="s">
        <v>3506</v>
      </c>
      <c r="F1191" t="s">
        <v>2798</v>
      </c>
      <c r="G1191" t="s">
        <v>2788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https://aterpa-my.sharepoint.com/:f:/g/personal/luis_nunes_aterpa_com_br/IgCVlEOybDu1RrUmmUcPpVgkATRdwz5TarAfYpSYiAP79mY?e=3yxZxw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1" t="s">
        <v>4787</v>
      </c>
    </row>
    <row r="1192" spans="1:15" hidden="1" x14ac:dyDescent="0.3">
      <c r="A1192" t="s">
        <v>1286</v>
      </c>
      <c r="B1192">
        <v>868125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2789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https://aterpa-my.sharepoint.com/:f:/g/personal/luis_nunes_aterpa_com_br/IgCVlEOybDu1RrUmmUcPpVgkATRdwz5TarAfYpSYiAP79mY?e=3yxZxw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2" t="s">
        <v>4787</v>
      </c>
    </row>
    <row r="1193" spans="1:15" hidden="1" x14ac:dyDescent="0.3">
      <c r="A1193" t="s">
        <v>1287</v>
      </c>
      <c r="B1193">
        <v>1802614</v>
      </c>
      <c r="C1193" t="s">
        <v>5407</v>
      </c>
      <c r="D1193" s="12">
        <v>45838</v>
      </c>
      <c r="E1193" t="s">
        <v>3507</v>
      </c>
      <c r="F1193" t="s">
        <v>2798</v>
      </c>
      <c r="G1193" t="s">
        <v>2788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https://aterpa-my.sharepoint.com/:f:/g/personal/luis_nunes_aterpa_com_br/IgCVlEOybDu1RrUmmUcPpVgkATRdwz5TarAfYpSYiAP79mY?e=3yxZxw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3" t="s">
        <v>4787</v>
      </c>
    </row>
    <row r="1194" spans="1:15" hidden="1" x14ac:dyDescent="0.3">
      <c r="A1194" t="s">
        <v>1288</v>
      </c>
      <c r="B1194">
        <v>989929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2789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https://aterpa-my.sharepoint.com/:f:/g/personal/luis_nunes_aterpa_com_br/IgCVlEOybDu1RrUmmUcPpVgkATRdwz5TarAfYpSYiAP79mY?e=3yxZxw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4" t="s">
        <v>4787</v>
      </c>
    </row>
    <row r="1195" spans="1:15" hidden="1" x14ac:dyDescent="0.3">
      <c r="A1195" t="s">
        <v>1289</v>
      </c>
      <c r="B1195">
        <v>1849385</v>
      </c>
      <c r="C1195" t="s">
        <v>5407</v>
      </c>
      <c r="D1195" s="12">
        <v>45838</v>
      </c>
      <c r="E1195" t="s">
        <v>3508</v>
      </c>
      <c r="F1195" t="s">
        <v>2798</v>
      </c>
      <c r="G1195" t="s">
        <v>2788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https://aterpa-my.sharepoint.com/:f:/g/personal/luis_nunes_aterpa_com_br/IgCVlEOybDu1RrUmmUcPpVgkATRdwz5TarAfYpSYiAP79mY?e=3yxZxw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5" t="s">
        <v>4787</v>
      </c>
    </row>
    <row r="1196" spans="1:15" hidden="1" x14ac:dyDescent="0.3">
      <c r="A1196" t="s">
        <v>1290</v>
      </c>
      <c r="B1196">
        <v>978666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2789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https://aterpa-my.sharepoint.com/:f:/g/personal/luis_nunes_aterpa_com_br/IgCVlEOybDu1RrUmmUcPpVgkATRdwz5TarAfYpSYiAP79mY?e=3yxZxw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6" t="s">
        <v>4787</v>
      </c>
    </row>
    <row r="1197" spans="1:15" hidden="1" x14ac:dyDescent="0.3">
      <c r="A1197" t="s">
        <v>1291</v>
      </c>
      <c r="B1197">
        <v>1974574</v>
      </c>
      <c r="C1197" t="s">
        <v>5407</v>
      </c>
      <c r="D1197" s="12">
        <v>45838</v>
      </c>
      <c r="E1197" t="s">
        <v>3509</v>
      </c>
      <c r="F1197" t="s">
        <v>2798</v>
      </c>
      <c r="G1197" t="s">
        <v>2788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https://aterpa-my.sharepoint.com/:f:/g/personal/luis_nunes_aterpa_com_br/IgCVlEOybDu1RrUmmUcPpVgkATRdwz5TarAfYpSYiAP79mY?e=3yxZxw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7" t="s">
        <v>4787</v>
      </c>
    </row>
    <row r="1198" spans="1:15" hidden="1" x14ac:dyDescent="0.3">
      <c r="A1198" t="s">
        <v>1292</v>
      </c>
      <c r="B1198">
        <v>1093329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2789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https://aterpa-my.sharepoint.com/:f:/g/personal/luis_nunes_aterpa_com_br/IgCVlEOybDu1RrUmmUcPpVgkATRdwz5TarAfYpSYiAP79mY?e=3yxZxw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8" t="s">
        <v>4787</v>
      </c>
    </row>
    <row r="1199" spans="1:15" hidden="1" x14ac:dyDescent="0.3">
      <c r="A1199" t="s">
        <v>1293</v>
      </c>
      <c r="B1199">
        <v>2165852</v>
      </c>
      <c r="C1199" t="s">
        <v>5407</v>
      </c>
      <c r="D1199" s="12">
        <v>45838</v>
      </c>
      <c r="E1199" t="s">
        <v>3510</v>
      </c>
      <c r="F1199" t="s">
        <v>2798</v>
      </c>
      <c r="G1199" t="s">
        <v>2788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https://aterpa-my.sharepoint.com/:f:/g/personal/luis_nunes_aterpa_com_br/IgCVlEOybDu1RrUmmUcPpVgkATRdwz5TarAfYpSYiAP79mY?e=3yxZxw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199" t="s">
        <v>4787</v>
      </c>
    </row>
    <row r="1200" spans="1:15" hidden="1" x14ac:dyDescent="0.3">
      <c r="A1200" t="s">
        <v>1294</v>
      </c>
      <c r="B1200">
        <v>1241088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2789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https://aterpa-my.sharepoint.com/:f:/g/personal/luis_nunes_aterpa_com_br/IgCVlEOybDu1RrUmmUcPpVgkATRdwz5TarAfYpSYiAP79mY?e=3yxZxw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0" t="s">
        <v>4787</v>
      </c>
    </row>
    <row r="1201" spans="1:15" hidden="1" x14ac:dyDescent="0.3">
      <c r="A1201" t="s">
        <v>1295</v>
      </c>
      <c r="B1201">
        <v>2117897</v>
      </c>
      <c r="C1201" t="s">
        <v>5407</v>
      </c>
      <c r="D1201" s="12">
        <v>45838</v>
      </c>
      <c r="E1201" t="s">
        <v>3511</v>
      </c>
      <c r="F1201" t="s">
        <v>2798</v>
      </c>
      <c r="G1201" t="s">
        <v>2788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https://aterpa-my.sharepoint.com/:f:/g/personal/luis_nunes_aterpa_com_br/IgCVlEOybDu1RrUmmUcPpVgkATRdwz5TarAfYpSYiAP79mY?e=3yxZxw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1" t="s">
        <v>4787</v>
      </c>
    </row>
    <row r="1202" spans="1:15" hidden="1" x14ac:dyDescent="0.3">
      <c r="A1202" t="s">
        <v>1296</v>
      </c>
      <c r="B1202">
        <v>1031363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2789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https://aterpa-my.sharepoint.com/:f:/g/personal/luis_nunes_aterpa_com_br/IgCVlEOybDu1RrUmmUcPpVgkATRdwz5TarAfYpSYiAP79mY?e=3yxZxw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2" t="s">
        <v>4787</v>
      </c>
    </row>
    <row r="1203" spans="1:15" hidden="1" x14ac:dyDescent="0.3">
      <c r="A1203" t="s">
        <v>1297</v>
      </c>
      <c r="B1203">
        <v>2073557</v>
      </c>
      <c r="C1203" t="s">
        <v>5407</v>
      </c>
      <c r="D1203" s="12">
        <v>45838</v>
      </c>
      <c r="E1203" t="s">
        <v>3512</v>
      </c>
      <c r="F1203" t="s">
        <v>2798</v>
      </c>
      <c r="G1203" t="s">
        <v>2788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https://aterpa-my.sharepoint.com/:f:/g/personal/luis_nunes_aterpa_com_br/IgCVlEOybDu1RrUmmUcPpVgkATRdwz5TarAfYpSYiAP79mY?e=3yxZxw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3" t="s">
        <v>4787</v>
      </c>
    </row>
    <row r="1204" spans="1:15" hidden="1" x14ac:dyDescent="0.3">
      <c r="A1204" t="s">
        <v>1298</v>
      </c>
      <c r="B1204">
        <v>542754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2789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https://aterpa-my.sharepoint.com/:f:/g/personal/luis_nunes_aterpa_com_br/IgCVlEOybDu1RrUmmUcPpVgkATRdwz5TarAfYpSYiAP79mY?e=3yxZxw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4" t="s">
        <v>4787</v>
      </c>
    </row>
    <row r="1205" spans="1:15" hidden="1" x14ac:dyDescent="0.3">
      <c r="A1205" t="s">
        <v>1299</v>
      </c>
      <c r="B1205">
        <v>2019419</v>
      </c>
      <c r="C1205" t="s">
        <v>5407</v>
      </c>
      <c r="D1205" s="12">
        <v>45838</v>
      </c>
      <c r="E1205" t="s">
        <v>3513</v>
      </c>
      <c r="F1205" t="s">
        <v>2798</v>
      </c>
      <c r="G1205" t="s">
        <v>2788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https://aterpa-my.sharepoint.com/:f:/g/personal/luis_nunes_aterpa_com_br/IgCVlEOybDu1RrUmmUcPpVgkATRdwz5TarAfYpSYiAP79mY?e=3yxZxw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5" t="s">
        <v>4787</v>
      </c>
    </row>
    <row r="1206" spans="1:15" hidden="1" x14ac:dyDescent="0.3">
      <c r="A1206" t="s">
        <v>1300</v>
      </c>
      <c r="B1206">
        <v>544943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2789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https://aterpa-my.sharepoint.com/:f:/g/personal/luis_nunes_aterpa_com_br/IgCVlEOybDu1RrUmmUcPpVgkATRdwz5TarAfYpSYiAP79mY?e=3yxZxw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6" t="s">
        <v>4787</v>
      </c>
    </row>
    <row r="1207" spans="1:15" hidden="1" x14ac:dyDescent="0.3">
      <c r="A1207" t="s">
        <v>1301</v>
      </c>
      <c r="B1207">
        <v>12702162</v>
      </c>
      <c r="C1207" t="s">
        <v>5407</v>
      </c>
      <c r="D1207" s="12">
        <v>45838</v>
      </c>
      <c r="E1207" t="s">
        <v>3514</v>
      </c>
      <c r="F1207" t="s">
        <v>2787</v>
      </c>
      <c r="G1207" t="s">
        <v>2788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https://aterpa-my.sharepoint.com/:f:/g/personal/luis_nunes_aterpa_com_br/IgCVlEOybDu1RrUmmUcPpVgkATRdwz5TarAfYpSYiAP79mY?e=3yxZxw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7" t="s">
        <v>4787</v>
      </c>
    </row>
    <row r="1208" spans="1:15" hidden="1" x14ac:dyDescent="0.3">
      <c r="A1208" t="s">
        <v>1302</v>
      </c>
      <c r="B1208">
        <v>211826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2789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https://aterpa-my.sharepoint.com/:f:/g/personal/luis_nunes_aterpa_com_br/IgCVlEOybDu1RrUmmUcPpVgkATRdwz5TarAfYpSYiAP79mY?e=3yxZxw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8" t="s">
        <v>4787</v>
      </c>
    </row>
    <row r="1209" spans="1:15" hidden="1" x14ac:dyDescent="0.3">
      <c r="A1209" t="s">
        <v>1303</v>
      </c>
      <c r="B1209">
        <v>12522141</v>
      </c>
      <c r="C1209" t="s">
        <v>5407</v>
      </c>
      <c r="D1209" s="12">
        <v>45838</v>
      </c>
      <c r="E1209" t="s">
        <v>3515</v>
      </c>
      <c r="F1209" t="s">
        <v>2787</v>
      </c>
      <c r="G1209" t="s">
        <v>2788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https://aterpa-my.sharepoint.com/:f:/g/personal/luis_nunes_aterpa_com_br/IgCVlEOybDu1RrUmmUcPpVgkATRdwz5TarAfYpSYiAP79mY?e=3yxZxw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09" t="s">
        <v>4787</v>
      </c>
    </row>
    <row r="1210" spans="1:15" hidden="1" x14ac:dyDescent="0.3">
      <c r="A1210" t="s">
        <v>1304</v>
      </c>
      <c r="B1210">
        <v>222128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2789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https://aterpa-my.sharepoint.com/:f:/g/personal/luis_nunes_aterpa_com_br/IgCVlEOybDu1RrUmmUcPpVgkATRdwz5TarAfYpSYiAP79mY?e=3yxZxw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0" t="s">
        <v>4787</v>
      </c>
    </row>
    <row r="1211" spans="1:15" hidden="1" x14ac:dyDescent="0.3">
      <c r="A1211" t="s">
        <v>1232</v>
      </c>
      <c r="B1211">
        <v>1643773</v>
      </c>
      <c r="C1211" t="s">
        <v>5407</v>
      </c>
      <c r="D1211" s="12">
        <v>45838</v>
      </c>
      <c r="E1211" t="s">
        <v>3479</v>
      </c>
      <c r="F1211" t="s">
        <v>2819</v>
      </c>
      <c r="G1211" t="s">
        <v>2788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https://aterpa-my.sharepoint.com/:f:/g/personal/luis_nunes_aterpa_com_br/IgCVlEOybDu1RrUmmUcPpVgkATRdwz5TarAfYpSYiAP79mY?e=3yxZxw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1" t="s">
        <v>4787</v>
      </c>
    </row>
    <row r="1212" spans="1:15" hidden="1" x14ac:dyDescent="0.3">
      <c r="A1212" t="s">
        <v>1233</v>
      </c>
      <c r="B1212">
        <v>579351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2789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https://aterpa-my.sharepoint.com/:f:/g/personal/luis_nunes_aterpa_com_br/IgCVlEOybDu1RrUmmUcPpVgkATRdwz5TarAfYpSYiAP79mY?e=3yxZxw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2" t="s">
        <v>4787</v>
      </c>
    </row>
    <row r="1213" spans="1:15" hidden="1" x14ac:dyDescent="0.3">
      <c r="A1213" t="s">
        <v>1234</v>
      </c>
      <c r="B1213">
        <v>1624762</v>
      </c>
      <c r="C1213" t="s">
        <v>5407</v>
      </c>
      <c r="D1213" s="12">
        <v>45838</v>
      </c>
      <c r="E1213" t="s">
        <v>3480</v>
      </c>
      <c r="F1213" t="s">
        <v>2819</v>
      </c>
      <c r="G1213" t="s">
        <v>2788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https://aterpa-my.sharepoint.com/:f:/g/personal/luis_nunes_aterpa_com_br/IgCVlEOybDu1RrUmmUcPpVgkATRdwz5TarAfYpSYiAP79mY?e=3yxZxw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3" t="s">
        <v>4787</v>
      </c>
    </row>
    <row r="1214" spans="1:15" hidden="1" x14ac:dyDescent="0.3">
      <c r="A1214" t="s">
        <v>1235</v>
      </c>
      <c r="B1214">
        <v>538079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2789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https://aterpa-my.sharepoint.com/:f:/g/personal/luis_nunes_aterpa_com_br/IgCVlEOybDu1RrUmmUcPpVgkATRdwz5TarAfYpSYiAP79mY?e=3yxZxw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4" t="s">
        <v>4787</v>
      </c>
    </row>
    <row r="1215" spans="1:15" hidden="1" x14ac:dyDescent="0.3">
      <c r="A1215" t="s">
        <v>1236</v>
      </c>
      <c r="B1215">
        <v>1980568</v>
      </c>
      <c r="C1215" t="s">
        <v>5407</v>
      </c>
      <c r="D1215" s="12">
        <v>45838</v>
      </c>
      <c r="E1215" t="s">
        <v>3481</v>
      </c>
      <c r="F1215" t="s">
        <v>2792</v>
      </c>
      <c r="G1215" t="s">
        <v>2788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https://aterpa-my.sharepoint.com/:f:/g/personal/luis_nunes_aterpa_com_br/IgCVlEOybDu1RrUmmUcPpVgkATRdwz5TarAfYpSYiAP79mY?e=3yxZxw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5" t="s">
        <v>4787</v>
      </c>
    </row>
    <row r="1216" spans="1:15" hidden="1" x14ac:dyDescent="0.3">
      <c r="A1216" t="s">
        <v>1237</v>
      </c>
      <c r="B1216">
        <v>702428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2789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https://aterpa-my.sharepoint.com/:f:/g/personal/luis_nunes_aterpa_com_br/IgCVlEOybDu1RrUmmUcPpVgkATRdwz5TarAfYpSYiAP79mY?e=3yxZxw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6" t="s">
        <v>4787</v>
      </c>
    </row>
    <row r="1217" spans="1:15" hidden="1" x14ac:dyDescent="0.3">
      <c r="A1217" t="s">
        <v>1238</v>
      </c>
      <c r="B1217">
        <v>1641634</v>
      </c>
      <c r="C1217" t="s">
        <v>5407</v>
      </c>
      <c r="D1217" s="12">
        <v>45838</v>
      </c>
      <c r="E1217" t="s">
        <v>3482</v>
      </c>
      <c r="F1217" t="s">
        <v>2792</v>
      </c>
      <c r="G1217" t="s">
        <v>2788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https://aterpa-my.sharepoint.com/:f:/g/personal/luis_nunes_aterpa_com_br/IgCVlEOybDu1RrUmmUcPpVgkATRdwz5TarAfYpSYiAP79mY?e=3yxZxw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7" t="s">
        <v>4787</v>
      </c>
    </row>
    <row r="1218" spans="1:15" hidden="1" x14ac:dyDescent="0.3">
      <c r="A1218" t="s">
        <v>1239</v>
      </c>
      <c r="B1218">
        <v>551224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2789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https://aterpa-my.sharepoint.com/:f:/g/personal/luis_nunes_aterpa_com_br/IgCVlEOybDu1RrUmmUcPpVgkATRdwz5TarAfYpSYiAP79mY?e=3yxZxw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8" t="s">
        <v>4787</v>
      </c>
    </row>
    <row r="1219" spans="1:15" hidden="1" x14ac:dyDescent="0.3">
      <c r="A1219" t="s">
        <v>1240</v>
      </c>
      <c r="B1219">
        <v>1846525</v>
      </c>
      <c r="C1219" t="s">
        <v>5407</v>
      </c>
      <c r="D1219" s="12">
        <v>45838</v>
      </c>
      <c r="E1219" t="s">
        <v>3483</v>
      </c>
      <c r="F1219" t="s">
        <v>2792</v>
      </c>
      <c r="G1219" t="s">
        <v>2788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https://aterpa-my.sharepoint.com/:f:/g/personal/luis_nunes_aterpa_com_br/IgCVlEOybDu1RrUmmUcPpVgkATRdwz5TarAfYpSYiAP79mY?e=3yxZxw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19" t="s">
        <v>4787</v>
      </c>
    </row>
    <row r="1220" spans="1:15" hidden="1" x14ac:dyDescent="0.3">
      <c r="A1220" t="s">
        <v>1241</v>
      </c>
      <c r="B1220">
        <v>569149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2789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https://aterpa-my.sharepoint.com/:f:/g/personal/luis_nunes_aterpa_com_br/IgCVlEOybDu1RrUmmUcPpVgkATRdwz5TarAfYpSYiAP79mY?e=3yxZxw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0" t="s">
        <v>4787</v>
      </c>
    </row>
    <row r="1221" spans="1:15" hidden="1" x14ac:dyDescent="0.3">
      <c r="A1221" t="s">
        <v>1242</v>
      </c>
      <c r="B1221">
        <v>1692631</v>
      </c>
      <c r="C1221" t="s">
        <v>5407</v>
      </c>
      <c r="D1221" s="12">
        <v>45838</v>
      </c>
      <c r="E1221" t="s">
        <v>3484</v>
      </c>
      <c r="F1221" t="s">
        <v>2792</v>
      </c>
      <c r="G1221" t="s">
        <v>2788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https://aterpa-my.sharepoint.com/:f:/g/personal/luis_nunes_aterpa_com_br/IgCVlEOybDu1RrUmmUcPpVgkATRdwz5TarAfYpSYiAP79mY?e=3yxZxw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1" t="s">
        <v>4787</v>
      </c>
    </row>
    <row r="1222" spans="1:15" hidden="1" x14ac:dyDescent="0.3">
      <c r="A1222" t="s">
        <v>1243</v>
      </c>
      <c r="B1222">
        <v>550023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2789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https://aterpa-my.sharepoint.com/:f:/g/personal/luis_nunes_aterpa_com_br/IgCVlEOybDu1RrUmmUcPpVgkATRdwz5TarAfYpSYiAP79mY?e=3yxZxw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2" t="s">
        <v>4787</v>
      </c>
    </row>
    <row r="1223" spans="1:15" hidden="1" x14ac:dyDescent="0.3">
      <c r="A1223" t="s">
        <v>1244</v>
      </c>
      <c r="B1223">
        <v>1785974</v>
      </c>
      <c r="C1223" t="s">
        <v>5407</v>
      </c>
      <c r="D1223" s="12">
        <v>45838</v>
      </c>
      <c r="E1223" t="s">
        <v>3485</v>
      </c>
      <c r="F1223" t="s">
        <v>2792</v>
      </c>
      <c r="G1223" t="s">
        <v>2788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https://aterpa-my.sharepoint.com/:f:/g/personal/luis_nunes_aterpa_com_br/IgCVlEOybDu1RrUmmUcPpVgkATRdwz5TarAfYpSYiAP79mY?e=3yxZxw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3" t="s">
        <v>4787</v>
      </c>
    </row>
    <row r="1224" spans="1:15" hidden="1" x14ac:dyDescent="0.3">
      <c r="A1224" t="s">
        <v>1245</v>
      </c>
      <c r="B1224">
        <v>539563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2789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https://aterpa-my.sharepoint.com/:f:/g/personal/luis_nunes_aterpa_com_br/IgCVlEOybDu1RrUmmUcPpVgkATRdwz5TarAfYpSYiAP79mY?e=3yxZxw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4" t="s">
        <v>4787</v>
      </c>
    </row>
    <row r="1225" spans="1:15" hidden="1" x14ac:dyDescent="0.3">
      <c r="A1225" t="s">
        <v>1246</v>
      </c>
      <c r="B1225">
        <v>1786233</v>
      </c>
      <c r="C1225" t="s">
        <v>5407</v>
      </c>
      <c r="D1225" s="12">
        <v>45838</v>
      </c>
      <c r="E1225" t="s">
        <v>3486</v>
      </c>
      <c r="F1225" t="s">
        <v>2792</v>
      </c>
      <c r="G1225" t="s">
        <v>2788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https://aterpa-my.sharepoint.com/:f:/g/personal/luis_nunes_aterpa_com_br/IgCVlEOybDu1RrUmmUcPpVgkATRdwz5TarAfYpSYiAP79mY?e=3yxZxw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5" t="s">
        <v>4787</v>
      </c>
    </row>
    <row r="1226" spans="1:15" hidden="1" x14ac:dyDescent="0.3">
      <c r="A1226" t="s">
        <v>1247</v>
      </c>
      <c r="B1226">
        <v>451183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2789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https://aterpa-my.sharepoint.com/:f:/g/personal/luis_nunes_aterpa_com_br/IgCVlEOybDu1RrUmmUcPpVgkATRdwz5TarAfYpSYiAP79mY?e=3yxZxw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6" t="s">
        <v>4787</v>
      </c>
    </row>
    <row r="1227" spans="1:15" hidden="1" x14ac:dyDescent="0.3">
      <c r="A1227" t="s">
        <v>1248</v>
      </c>
      <c r="B1227">
        <v>2204754</v>
      </c>
      <c r="C1227" t="s">
        <v>5407</v>
      </c>
      <c r="D1227" s="12">
        <v>45838</v>
      </c>
      <c r="E1227" t="s">
        <v>3487</v>
      </c>
      <c r="F1227" t="s">
        <v>2819</v>
      </c>
      <c r="G1227" t="s">
        <v>2788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https://aterpa-my.sharepoint.com/:f:/g/personal/luis_nunes_aterpa_com_br/IgCVlEOybDu1RrUmmUcPpVgkATRdwz5TarAfYpSYiAP79mY?e=3yxZxw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7" t="s">
        <v>4787</v>
      </c>
    </row>
    <row r="1228" spans="1:15" hidden="1" x14ac:dyDescent="0.3">
      <c r="A1228" t="s">
        <v>1249</v>
      </c>
      <c r="B1228">
        <v>644270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2789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https://aterpa-my.sharepoint.com/:f:/g/personal/luis_nunes_aterpa_com_br/IgCVlEOybDu1RrUmmUcPpVgkATRdwz5TarAfYpSYiAP79mY?e=3yxZxw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8" t="s">
        <v>4787</v>
      </c>
    </row>
    <row r="1229" spans="1:15" hidden="1" x14ac:dyDescent="0.3">
      <c r="A1229" t="s">
        <v>1250</v>
      </c>
      <c r="B1229">
        <v>2601096</v>
      </c>
      <c r="C1229" t="s">
        <v>5407</v>
      </c>
      <c r="D1229" s="12">
        <v>45838</v>
      </c>
      <c r="E1229" t="s">
        <v>3488</v>
      </c>
      <c r="F1229" t="s">
        <v>2819</v>
      </c>
      <c r="G1229" t="s">
        <v>2788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https://aterpa-my.sharepoint.com/:f:/g/personal/luis_nunes_aterpa_com_br/IgCVlEOybDu1RrUmmUcPpVgkATRdwz5TarAfYpSYiAP79mY?e=3yxZxw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29" t="s">
        <v>4787</v>
      </c>
    </row>
    <row r="1230" spans="1:15" hidden="1" x14ac:dyDescent="0.3">
      <c r="A1230" t="s">
        <v>1251</v>
      </c>
      <c r="B1230">
        <v>731894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2789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https://aterpa-my.sharepoint.com/:f:/g/personal/luis_nunes_aterpa_com_br/IgCVlEOybDu1RrUmmUcPpVgkATRdwz5TarAfYpSYiAP79mY?e=3yxZxw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0" t="s">
        <v>4787</v>
      </c>
    </row>
    <row r="1231" spans="1:15" hidden="1" x14ac:dyDescent="0.3">
      <c r="A1231" t="s">
        <v>1252</v>
      </c>
      <c r="B1231">
        <v>1803190</v>
      </c>
      <c r="C1231" t="s">
        <v>5407</v>
      </c>
      <c r="D1231" s="12">
        <v>45838</v>
      </c>
      <c r="E1231" t="s">
        <v>3489</v>
      </c>
      <c r="F1231" t="s">
        <v>2792</v>
      </c>
      <c r="G1231" t="s">
        <v>2788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https://aterpa-my.sharepoint.com/:f:/g/personal/luis_nunes_aterpa_com_br/IgCVlEOybDu1RrUmmUcPpVgkATRdwz5TarAfYpSYiAP79mY?e=3yxZxw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1" t="s">
        <v>4787</v>
      </c>
    </row>
    <row r="1232" spans="1:15" hidden="1" x14ac:dyDescent="0.3">
      <c r="A1232" t="s">
        <v>1253</v>
      </c>
      <c r="B1232">
        <v>641767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2789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https://aterpa-my.sharepoint.com/:f:/g/personal/luis_nunes_aterpa_com_br/IgCVlEOybDu1RrUmmUcPpVgkATRdwz5TarAfYpSYiAP79mY?e=3yxZxw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2" t="s">
        <v>4787</v>
      </c>
    </row>
    <row r="1233" spans="1:15" hidden="1" x14ac:dyDescent="0.3">
      <c r="A1233" t="s">
        <v>1254</v>
      </c>
      <c r="B1233">
        <v>1750562</v>
      </c>
      <c r="C1233" t="s">
        <v>5407</v>
      </c>
      <c r="D1233" s="12">
        <v>45838</v>
      </c>
      <c r="E1233" t="s">
        <v>3490</v>
      </c>
      <c r="F1233" t="s">
        <v>2792</v>
      </c>
      <c r="G1233" t="s">
        <v>2788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https://aterpa-my.sharepoint.com/:f:/g/personal/luis_nunes_aterpa_com_br/IgCVlEOybDu1RrUmmUcPpVgkATRdwz5TarAfYpSYiAP79mY?e=3yxZxw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3" t="s">
        <v>4787</v>
      </c>
    </row>
    <row r="1234" spans="1:15" hidden="1" x14ac:dyDescent="0.3">
      <c r="A1234" t="s">
        <v>1255</v>
      </c>
      <c r="B1234">
        <v>655409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2789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https://aterpa-my.sharepoint.com/:f:/g/personal/luis_nunes_aterpa_com_br/IgCVlEOybDu1RrUmmUcPpVgkATRdwz5TarAfYpSYiAP79mY?e=3yxZxw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4" t="s">
        <v>4787</v>
      </c>
    </row>
    <row r="1235" spans="1:15" hidden="1" x14ac:dyDescent="0.3">
      <c r="A1235" t="s">
        <v>1256</v>
      </c>
      <c r="B1235">
        <v>1778838</v>
      </c>
      <c r="C1235" t="s">
        <v>5407</v>
      </c>
      <c r="D1235" s="12">
        <v>45838</v>
      </c>
      <c r="E1235" t="s">
        <v>3491</v>
      </c>
      <c r="F1235" t="s">
        <v>2792</v>
      </c>
      <c r="G1235" t="s">
        <v>2788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https://aterpa-my.sharepoint.com/:f:/g/personal/luis_nunes_aterpa_com_br/IgCVlEOybDu1RrUmmUcPpVgkATRdwz5TarAfYpSYiAP79mY?e=3yxZxw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5" t="s">
        <v>4787</v>
      </c>
    </row>
    <row r="1236" spans="1:15" hidden="1" x14ac:dyDescent="0.3">
      <c r="A1236" t="s">
        <v>1257</v>
      </c>
      <c r="B1236">
        <v>611207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2789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https://aterpa-my.sharepoint.com/:f:/g/personal/luis_nunes_aterpa_com_br/IgCVlEOybDu1RrUmmUcPpVgkATRdwz5TarAfYpSYiAP79mY?e=3yxZxw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6" t="s">
        <v>4787</v>
      </c>
    </row>
    <row r="1237" spans="1:15" hidden="1" x14ac:dyDescent="0.3">
      <c r="A1237" t="s">
        <v>1258</v>
      </c>
      <c r="B1237">
        <v>2021292</v>
      </c>
      <c r="C1237" t="s">
        <v>5407</v>
      </c>
      <c r="D1237" s="12">
        <v>45838</v>
      </c>
      <c r="E1237" t="s">
        <v>3492</v>
      </c>
      <c r="F1237" t="s">
        <v>2792</v>
      </c>
      <c r="G1237" t="s">
        <v>2788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https://aterpa-my.sharepoint.com/:f:/g/personal/luis_nunes_aterpa_com_br/IgCVlEOybDu1RrUmmUcPpVgkATRdwz5TarAfYpSYiAP79mY?e=3yxZxw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7" t="s">
        <v>4787</v>
      </c>
    </row>
    <row r="1238" spans="1:15" hidden="1" x14ac:dyDescent="0.3">
      <c r="A1238" t="s">
        <v>1259</v>
      </c>
      <c r="B1238">
        <v>749104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2789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https://aterpa-my.sharepoint.com/:f:/g/personal/luis_nunes_aterpa_com_br/IgCVlEOybDu1RrUmmUcPpVgkATRdwz5TarAfYpSYiAP79mY?e=3yxZxw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8" t="s">
        <v>4787</v>
      </c>
    </row>
    <row r="1239" spans="1:15" hidden="1" x14ac:dyDescent="0.3">
      <c r="A1239" t="s">
        <v>1260</v>
      </c>
      <c r="B1239">
        <v>1675637</v>
      </c>
      <c r="C1239" t="s">
        <v>5407</v>
      </c>
      <c r="D1239" s="12">
        <v>45838</v>
      </c>
      <c r="E1239" t="s">
        <v>3493</v>
      </c>
      <c r="F1239" t="s">
        <v>2792</v>
      </c>
      <c r="G1239" t="s">
        <v>2788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https://aterpa-my.sharepoint.com/:f:/g/personal/luis_nunes_aterpa_com_br/IgCVlEOybDu1RrUmmUcPpVgkATRdwz5TarAfYpSYiAP79mY?e=3yxZxw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39" t="s">
        <v>4787</v>
      </c>
    </row>
    <row r="1240" spans="1:15" hidden="1" x14ac:dyDescent="0.3">
      <c r="A1240" t="s">
        <v>1261</v>
      </c>
      <c r="B1240">
        <v>534738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2789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https://aterpa-my.sharepoint.com/:f:/g/personal/luis_nunes_aterpa_com_br/IgCVlEOybDu1RrUmmUcPpVgkATRdwz5TarAfYpSYiAP79mY?e=3yxZxw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0" t="s">
        <v>4787</v>
      </c>
    </row>
    <row r="1241" spans="1:15" hidden="1" x14ac:dyDescent="0.3">
      <c r="A1241" t="s">
        <v>1262</v>
      </c>
      <c r="B1241">
        <v>1624531</v>
      </c>
      <c r="C1241" t="s">
        <v>5407</v>
      </c>
      <c r="D1241" s="12">
        <v>45838</v>
      </c>
      <c r="E1241" t="s">
        <v>3494</v>
      </c>
      <c r="F1241" t="s">
        <v>2792</v>
      </c>
      <c r="G1241" t="s">
        <v>2788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https://aterpa-my.sharepoint.com/:f:/g/personal/luis_nunes_aterpa_com_br/IgCVlEOybDu1RrUmmUcPpVgkATRdwz5TarAfYpSYiAP79mY?e=3yxZxw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1" t="s">
        <v>4787</v>
      </c>
    </row>
    <row r="1242" spans="1:15" hidden="1" x14ac:dyDescent="0.3">
      <c r="A1242" t="s">
        <v>1263</v>
      </c>
      <c r="B1242">
        <v>584430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2789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https://aterpa-my.sharepoint.com/:f:/g/personal/luis_nunes_aterpa_com_br/IgCVlEOybDu1RrUmmUcPpVgkATRdwz5TarAfYpSYiAP79mY?e=3yxZxw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2" t="s">
        <v>4787</v>
      </c>
    </row>
    <row r="1243" spans="1:15" hidden="1" x14ac:dyDescent="0.3">
      <c r="A1243" t="s">
        <v>1264</v>
      </c>
      <c r="B1243">
        <v>1577814</v>
      </c>
      <c r="C1243" t="s">
        <v>5407</v>
      </c>
      <c r="D1243" s="12">
        <v>45838</v>
      </c>
      <c r="E1243" t="s">
        <v>3495</v>
      </c>
      <c r="F1243" t="s">
        <v>2792</v>
      </c>
      <c r="G1243" t="s">
        <v>2788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https://aterpa-my.sharepoint.com/:f:/g/personal/luis_nunes_aterpa_com_br/IgCVlEOybDu1RrUmmUcPpVgkATRdwz5TarAfYpSYiAP79mY?e=3yxZxw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3" t="s">
        <v>4787</v>
      </c>
    </row>
    <row r="1244" spans="1:15" hidden="1" x14ac:dyDescent="0.3">
      <c r="A1244" t="s">
        <v>1265</v>
      </c>
      <c r="B1244">
        <v>609643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2789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https://aterpa-my.sharepoint.com/:f:/g/personal/luis_nunes_aterpa_com_br/IgCVlEOybDu1RrUmmUcPpVgkATRdwz5TarAfYpSYiAP79mY?e=3yxZxw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4" t="s">
        <v>4787</v>
      </c>
    </row>
    <row r="1245" spans="1:15" hidden="1" x14ac:dyDescent="0.3">
      <c r="A1245" t="s">
        <v>1266</v>
      </c>
      <c r="B1245">
        <v>1613491</v>
      </c>
      <c r="C1245" t="s">
        <v>5407</v>
      </c>
      <c r="D1245" s="12">
        <v>45838</v>
      </c>
      <c r="E1245" t="s">
        <v>3496</v>
      </c>
      <c r="F1245" t="s">
        <v>2792</v>
      </c>
      <c r="G1245" t="s">
        <v>2788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https://aterpa-my.sharepoint.com/:f:/g/personal/luis_nunes_aterpa_com_br/IgCVlEOybDu1RrUmmUcPpVgkATRdwz5TarAfYpSYiAP79mY?e=3yxZxw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5" t="s">
        <v>4787</v>
      </c>
    </row>
    <row r="1246" spans="1:15" hidden="1" x14ac:dyDescent="0.3">
      <c r="A1246" t="s">
        <v>1267</v>
      </c>
      <c r="B1246">
        <v>532579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2789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https://aterpa-my.sharepoint.com/:f:/g/personal/luis_nunes_aterpa_com_br/IgCVlEOybDu1RrUmmUcPpVgkATRdwz5TarAfYpSYiAP79mY?e=3yxZxw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6" t="s">
        <v>4787</v>
      </c>
    </row>
    <row r="1247" spans="1:15" hidden="1" x14ac:dyDescent="0.3">
      <c r="A1247" t="s">
        <v>1268</v>
      </c>
      <c r="B1247">
        <v>1682754</v>
      </c>
      <c r="C1247" t="s">
        <v>5407</v>
      </c>
      <c r="D1247" s="12">
        <v>45838</v>
      </c>
      <c r="E1247" t="s">
        <v>3497</v>
      </c>
      <c r="F1247" t="s">
        <v>2792</v>
      </c>
      <c r="G1247" t="s">
        <v>2788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https://aterpa-my.sharepoint.com/:f:/g/personal/luis_nunes_aterpa_com_br/IgCVlEOybDu1RrUmmUcPpVgkATRdwz5TarAfYpSYiAP79mY?e=3yxZxw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7" t="s">
        <v>4787</v>
      </c>
    </row>
    <row r="1248" spans="1:15" hidden="1" x14ac:dyDescent="0.3">
      <c r="A1248" t="s">
        <v>1269</v>
      </c>
      <c r="B1248">
        <v>527204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2789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https://aterpa-my.sharepoint.com/:f:/g/personal/luis_nunes_aterpa_com_br/IgCVlEOybDu1RrUmmUcPpVgkATRdwz5TarAfYpSYiAP79mY?e=3yxZxw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8" t="s">
        <v>4787</v>
      </c>
    </row>
    <row r="1249" spans="1:15" hidden="1" x14ac:dyDescent="0.3">
      <c r="A1249" t="s">
        <v>1270</v>
      </c>
      <c r="B1249">
        <v>1912810</v>
      </c>
      <c r="C1249" t="s">
        <v>5407</v>
      </c>
      <c r="D1249" s="12">
        <v>45838</v>
      </c>
      <c r="E1249" t="s">
        <v>3498</v>
      </c>
      <c r="F1249" t="s">
        <v>2787</v>
      </c>
      <c r="G1249" t="s">
        <v>2788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https://aterpa-my.sharepoint.com/:f:/g/personal/luis_nunes_aterpa_com_br/IgCVlEOybDu1RrUmmUcPpVgkATRdwz5TarAfYpSYiAP79mY?e=3yxZxw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49" t="s">
        <v>4787</v>
      </c>
    </row>
    <row r="1250" spans="1:15" hidden="1" x14ac:dyDescent="0.3">
      <c r="A1250" t="s">
        <v>1271</v>
      </c>
      <c r="B1250">
        <v>545895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2789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https://aterpa-my.sharepoint.com/:f:/g/personal/luis_nunes_aterpa_com_br/IgCVlEOybDu1RrUmmUcPpVgkATRdwz5TarAfYpSYiAP79mY?e=3yxZxw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0" t="s">
        <v>4787</v>
      </c>
    </row>
    <row r="1251" spans="1:15" hidden="1" x14ac:dyDescent="0.3">
      <c r="A1251" t="s">
        <v>1272</v>
      </c>
      <c r="B1251">
        <v>2256745</v>
      </c>
      <c r="C1251" t="s">
        <v>5407</v>
      </c>
      <c r="D1251" s="12">
        <v>45838</v>
      </c>
      <c r="E1251" t="s">
        <v>3499</v>
      </c>
      <c r="F1251" t="s">
        <v>2792</v>
      </c>
      <c r="G1251" t="s">
        <v>2788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https://aterpa-my.sharepoint.com/:f:/g/personal/luis_nunes_aterpa_com_br/IgCVlEOybDu1RrUmmUcPpVgkATRdwz5TarAfYpSYiAP79mY?e=3yxZxw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1" t="s">
        <v>4787</v>
      </c>
    </row>
    <row r="1252" spans="1:15" hidden="1" x14ac:dyDescent="0.3">
      <c r="A1252" t="s">
        <v>1273</v>
      </c>
      <c r="B1252">
        <v>622014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2789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https://aterpa-my.sharepoint.com/:f:/g/personal/luis_nunes_aterpa_com_br/IgCVlEOybDu1RrUmmUcPpVgkATRdwz5TarAfYpSYiAP79mY?e=3yxZxw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2" t="s">
        <v>4787</v>
      </c>
    </row>
    <row r="1253" spans="1:15" hidden="1" x14ac:dyDescent="0.3">
      <c r="A1253" t="s">
        <v>1274</v>
      </c>
      <c r="B1253">
        <v>2410285</v>
      </c>
      <c r="C1253" t="s">
        <v>5407</v>
      </c>
      <c r="D1253" s="12">
        <v>45838</v>
      </c>
      <c r="E1253" t="s">
        <v>3500</v>
      </c>
      <c r="F1253" t="s">
        <v>2792</v>
      </c>
      <c r="G1253" t="s">
        <v>2788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https://aterpa-my.sharepoint.com/:f:/g/personal/luis_nunes_aterpa_com_br/IgCVlEOybDu1RrUmmUcPpVgkATRdwz5TarAfYpSYiAP79mY?e=3yxZxw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3" t="s">
        <v>4787</v>
      </c>
    </row>
    <row r="1254" spans="1:15" hidden="1" x14ac:dyDescent="0.3">
      <c r="A1254" t="s">
        <v>1275</v>
      </c>
      <c r="B1254">
        <v>716115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2789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https://aterpa-my.sharepoint.com/:f:/g/personal/luis_nunes_aterpa_com_br/IgCVlEOybDu1RrUmmUcPpVgkATRdwz5TarAfYpSYiAP79mY?e=3yxZxw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4" t="s">
        <v>4787</v>
      </c>
    </row>
    <row r="1255" spans="1:15" hidden="1" x14ac:dyDescent="0.3">
      <c r="A1255" t="s">
        <v>1276</v>
      </c>
      <c r="B1255">
        <v>2610308</v>
      </c>
      <c r="C1255" t="s">
        <v>5407</v>
      </c>
      <c r="D1255" s="12">
        <v>45838</v>
      </c>
      <c r="E1255" t="s">
        <v>3501</v>
      </c>
      <c r="F1255" t="s">
        <v>2792</v>
      </c>
      <c r="G1255" t="s">
        <v>2788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https://aterpa-my.sharepoint.com/:f:/g/personal/luis_nunes_aterpa_com_br/IgCVlEOybDu1RrUmmUcPpVgkATRdwz5TarAfYpSYiAP79mY?e=3yxZxw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5" t="s">
        <v>4787</v>
      </c>
    </row>
    <row r="1256" spans="1:15" hidden="1" x14ac:dyDescent="0.3">
      <c r="A1256" t="s">
        <v>1277</v>
      </c>
      <c r="B1256">
        <v>742475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2789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https://aterpa-my.sharepoint.com/:f:/g/personal/luis_nunes_aterpa_com_br/IgCVlEOybDu1RrUmmUcPpVgkATRdwz5TarAfYpSYiAP79mY?e=3yxZxw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6" t="s">
        <v>4787</v>
      </c>
    </row>
    <row r="1257" spans="1:15" hidden="1" x14ac:dyDescent="0.3">
      <c r="A1257" t="s">
        <v>1278</v>
      </c>
      <c r="B1257">
        <v>2126155</v>
      </c>
      <c r="C1257" t="s">
        <v>5407</v>
      </c>
      <c r="D1257" s="12">
        <v>45838</v>
      </c>
      <c r="E1257" t="s">
        <v>3502</v>
      </c>
      <c r="F1257" t="s">
        <v>2819</v>
      </c>
      <c r="G1257" t="s">
        <v>2788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https://aterpa-my.sharepoint.com/:f:/g/personal/luis_nunes_aterpa_com_br/IgCVlEOybDu1RrUmmUcPpVgkATRdwz5TarAfYpSYiAP79mY?e=3yxZxw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7" t="s">
        <v>4787</v>
      </c>
    </row>
    <row r="1258" spans="1:15" hidden="1" x14ac:dyDescent="0.3">
      <c r="A1258" t="s">
        <v>1279</v>
      </c>
      <c r="B1258">
        <v>941811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2789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https://aterpa-my.sharepoint.com/:f:/g/personal/luis_nunes_aterpa_com_br/IgCVlEOybDu1RrUmmUcPpVgkATRdwz5TarAfYpSYiAP79mY?e=3yxZxw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8" t="s">
        <v>4787</v>
      </c>
    </row>
    <row r="1259" spans="1:15" hidden="1" x14ac:dyDescent="0.3">
      <c r="A1259" t="s">
        <v>1210</v>
      </c>
      <c r="B1259">
        <v>8274821</v>
      </c>
      <c r="C1259" t="s">
        <v>5407</v>
      </c>
      <c r="D1259" s="12">
        <v>45838</v>
      </c>
      <c r="E1259" t="s">
        <v>3467</v>
      </c>
      <c r="F1259" t="s">
        <v>2819</v>
      </c>
      <c r="G1259" t="s">
        <v>2788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https://aterpa-my.sharepoint.com/:f:/g/personal/luis_nunes_aterpa_com_br/IgCVlEOybDu1RrUmmUcPpVgkATRdwz5TarAfYpSYiAP79mY?e=3yxZxw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59" t="s">
        <v>4787</v>
      </c>
    </row>
    <row r="1260" spans="1:15" hidden="1" x14ac:dyDescent="0.3">
      <c r="A1260" t="s">
        <v>1211</v>
      </c>
      <c r="B1260">
        <v>500955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2789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https://aterpa-my.sharepoint.com/:f:/g/personal/luis_nunes_aterpa_com_br/IgCVlEOybDu1RrUmmUcPpVgkATRdwz5TarAfYpSYiAP79mY?e=3yxZxw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0" t="s">
        <v>4787</v>
      </c>
    </row>
    <row r="1261" spans="1:15" hidden="1" x14ac:dyDescent="0.3">
      <c r="A1261" t="s">
        <v>1212</v>
      </c>
      <c r="B1261">
        <v>8751430</v>
      </c>
      <c r="C1261" t="s">
        <v>5407</v>
      </c>
      <c r="D1261" s="12">
        <v>45838</v>
      </c>
      <c r="E1261" t="s">
        <v>3468</v>
      </c>
      <c r="F1261" t="s">
        <v>2819</v>
      </c>
      <c r="G1261" t="s">
        <v>2788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https://aterpa-my.sharepoint.com/:f:/g/personal/luis_nunes_aterpa_com_br/IgCVlEOybDu1RrUmmUcPpVgkATRdwz5TarAfYpSYiAP79mY?e=3yxZxw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1" t="s">
        <v>4787</v>
      </c>
    </row>
    <row r="1262" spans="1:15" hidden="1" x14ac:dyDescent="0.3">
      <c r="A1262" t="s">
        <v>1213</v>
      </c>
      <c r="B1262">
        <v>537088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2789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https://aterpa-my.sharepoint.com/:f:/g/personal/luis_nunes_aterpa_com_br/IgCVlEOybDu1RrUmmUcPpVgkATRdwz5TarAfYpSYiAP79mY?e=3yxZxw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2" t="s">
        <v>4787</v>
      </c>
    </row>
    <row r="1263" spans="1:15" hidden="1" x14ac:dyDescent="0.3">
      <c r="A1263" t="s">
        <v>1214</v>
      </c>
      <c r="B1263">
        <v>3275030</v>
      </c>
      <c r="C1263" t="s">
        <v>5407</v>
      </c>
      <c r="D1263" s="12">
        <v>45838</v>
      </c>
      <c r="E1263" t="s">
        <v>3469</v>
      </c>
      <c r="F1263" t="s">
        <v>2819</v>
      </c>
      <c r="G1263" t="s">
        <v>2788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https://aterpa-my.sharepoint.com/:f:/g/personal/luis_nunes_aterpa_com_br/IgCVlEOybDu1RrUmmUcPpVgkATRdwz5TarAfYpSYiAP79mY?e=3yxZxw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3" t="s">
        <v>4787</v>
      </c>
    </row>
    <row r="1264" spans="1:15" hidden="1" x14ac:dyDescent="0.3">
      <c r="A1264" t="s">
        <v>1215</v>
      </c>
      <c r="B1264">
        <v>557881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2789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https://aterpa-my.sharepoint.com/:f:/g/personal/luis_nunes_aterpa_com_br/IgCVlEOybDu1RrUmmUcPpVgkATRdwz5TarAfYpSYiAP79mY?e=3yxZxw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4" t="s">
        <v>4787</v>
      </c>
    </row>
    <row r="1265" spans="1:15" hidden="1" x14ac:dyDescent="0.3">
      <c r="A1265" t="s">
        <v>1216</v>
      </c>
      <c r="B1265">
        <v>8059653</v>
      </c>
      <c r="C1265" t="s">
        <v>5407</v>
      </c>
      <c r="D1265" s="12">
        <v>45838</v>
      </c>
      <c r="E1265" t="s">
        <v>3470</v>
      </c>
      <c r="F1265" t="s">
        <v>2819</v>
      </c>
      <c r="G1265" t="s">
        <v>2788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https://aterpa-my.sharepoint.com/:f:/g/personal/luis_nunes_aterpa_com_br/IgCVlEOybDu1RrUmmUcPpVgkATRdwz5TarAfYpSYiAP79mY?e=3yxZxw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5" t="s">
        <v>4787</v>
      </c>
    </row>
    <row r="1266" spans="1:15" hidden="1" x14ac:dyDescent="0.3">
      <c r="A1266" t="s">
        <v>1217</v>
      </c>
      <c r="B1266">
        <v>646491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2789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https://aterpa-my.sharepoint.com/:f:/g/personal/luis_nunes_aterpa_com_br/IgCVlEOybDu1RrUmmUcPpVgkATRdwz5TarAfYpSYiAP79mY?e=3yxZxw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6" t="s">
        <v>4787</v>
      </c>
    </row>
    <row r="1267" spans="1:15" hidden="1" x14ac:dyDescent="0.3">
      <c r="A1267" t="s">
        <v>1218</v>
      </c>
      <c r="B1267">
        <v>8264137</v>
      </c>
      <c r="C1267" t="s">
        <v>5407</v>
      </c>
      <c r="D1267" s="12">
        <v>45838</v>
      </c>
      <c r="E1267" t="s">
        <v>3471</v>
      </c>
      <c r="F1267" t="s">
        <v>2819</v>
      </c>
      <c r="G1267" t="s">
        <v>2788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https://aterpa-my.sharepoint.com/:f:/g/personal/luis_nunes_aterpa_com_br/IgCVlEOybDu1RrUmmUcPpVgkATRdwz5TarAfYpSYiAP79mY?e=3yxZxw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7" t="s">
        <v>4787</v>
      </c>
    </row>
    <row r="1268" spans="1:15" hidden="1" x14ac:dyDescent="0.3">
      <c r="A1268" t="s">
        <v>1219</v>
      </c>
      <c r="B1268">
        <v>565042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2789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https://aterpa-my.sharepoint.com/:f:/g/personal/luis_nunes_aterpa_com_br/IgCVlEOybDu1RrUmmUcPpVgkATRdwz5TarAfYpSYiAP79mY?e=3yxZxw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8" t="s">
        <v>4787</v>
      </c>
    </row>
    <row r="1269" spans="1:15" hidden="1" x14ac:dyDescent="0.3">
      <c r="A1269" t="s">
        <v>1220</v>
      </c>
      <c r="B1269">
        <v>8588050</v>
      </c>
      <c r="C1269" t="s">
        <v>5407</v>
      </c>
      <c r="D1269" s="12">
        <v>45838</v>
      </c>
      <c r="E1269" t="s">
        <v>3472</v>
      </c>
      <c r="F1269" t="s">
        <v>2819</v>
      </c>
      <c r="G1269" t="s">
        <v>2788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https://aterpa-my.sharepoint.com/:f:/g/personal/luis_nunes_aterpa_com_br/IgCVlEOybDu1RrUmmUcPpVgkATRdwz5TarAfYpSYiAP79mY?e=3yxZxw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69" t="s">
        <v>4787</v>
      </c>
    </row>
    <row r="1270" spans="1:15" hidden="1" x14ac:dyDescent="0.3">
      <c r="A1270" t="s">
        <v>1221</v>
      </c>
      <c r="B1270">
        <v>518362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2789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https://aterpa-my.sharepoint.com/:f:/g/personal/luis_nunes_aterpa_com_br/IgCVlEOybDu1RrUmmUcPpVgkATRdwz5TarAfYpSYiAP79mY?e=3yxZxw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0" t="s">
        <v>4787</v>
      </c>
    </row>
    <row r="1271" spans="1:15" hidden="1" x14ac:dyDescent="0.3">
      <c r="A1271" t="s">
        <v>1222</v>
      </c>
      <c r="B1271">
        <v>8246793</v>
      </c>
      <c r="C1271" t="s">
        <v>5407</v>
      </c>
      <c r="D1271" s="12">
        <v>45838</v>
      </c>
      <c r="E1271" t="s">
        <v>3473</v>
      </c>
      <c r="F1271" t="s">
        <v>2819</v>
      </c>
      <c r="G1271" t="s">
        <v>2788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https://aterpa-my.sharepoint.com/:f:/g/personal/luis_nunes_aterpa_com_br/IgCVlEOybDu1RrUmmUcPpVgkATRdwz5TarAfYpSYiAP79mY?e=3yxZxw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1" t="s">
        <v>4787</v>
      </c>
    </row>
    <row r="1272" spans="1:15" hidden="1" x14ac:dyDescent="0.3">
      <c r="A1272" t="s">
        <v>1223</v>
      </c>
      <c r="B1272">
        <v>540220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2789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https://aterpa-my.sharepoint.com/:f:/g/personal/luis_nunes_aterpa_com_br/IgCVlEOybDu1RrUmmUcPpVgkATRdwz5TarAfYpSYiAP79mY?e=3yxZxw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2" t="s">
        <v>4787</v>
      </c>
    </row>
    <row r="1273" spans="1:15" hidden="1" x14ac:dyDescent="0.3">
      <c r="A1273" t="s">
        <v>1224</v>
      </c>
      <c r="B1273">
        <v>8661320</v>
      </c>
      <c r="C1273" t="s">
        <v>5407</v>
      </c>
      <c r="D1273" s="12">
        <v>45838</v>
      </c>
      <c r="E1273" t="s">
        <v>3474</v>
      </c>
      <c r="F1273" t="s">
        <v>2819</v>
      </c>
      <c r="G1273" t="s">
        <v>2788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https://aterpa-my.sharepoint.com/:f:/g/personal/luis_nunes_aterpa_com_br/IgCVlEOybDu1RrUmmUcPpVgkATRdwz5TarAfYpSYiAP79mY?e=3yxZxw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3" t="s">
        <v>4787</v>
      </c>
    </row>
    <row r="1274" spans="1:15" hidden="1" x14ac:dyDescent="0.3">
      <c r="A1274" t="s">
        <v>1225</v>
      </c>
      <c r="B1274">
        <v>553108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2789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https://aterpa-my.sharepoint.com/:f:/g/personal/luis_nunes_aterpa_com_br/IgCVlEOybDu1RrUmmUcPpVgkATRdwz5TarAfYpSYiAP79mY?e=3yxZxw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4" t="s">
        <v>4787</v>
      </c>
    </row>
    <row r="1275" spans="1:15" hidden="1" x14ac:dyDescent="0.3">
      <c r="A1275" t="s">
        <v>1226</v>
      </c>
      <c r="B1275">
        <v>7641417</v>
      </c>
      <c r="C1275" t="s">
        <v>5407</v>
      </c>
      <c r="D1275" s="12">
        <v>45838</v>
      </c>
      <c r="E1275" t="s">
        <v>3475</v>
      </c>
      <c r="F1275" t="s">
        <v>2800</v>
      </c>
      <c r="G1275" t="s">
        <v>2788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https://aterpa-my.sharepoint.com/:f:/g/personal/luis_nunes_aterpa_com_br/IgCVlEOybDu1RrUmmUcPpVgkATRdwz5TarAfYpSYiAP79mY?e=3yxZxw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5" t="s">
        <v>4787</v>
      </c>
    </row>
    <row r="1276" spans="1:15" hidden="1" x14ac:dyDescent="0.3">
      <c r="A1276" t="s">
        <v>1227</v>
      </c>
      <c r="B1276">
        <v>635825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2789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https://aterpa-my.sharepoint.com/:f:/g/personal/luis_nunes_aterpa_com_br/IgCVlEOybDu1RrUmmUcPpVgkATRdwz5TarAfYpSYiAP79mY?e=3yxZxw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6" t="s">
        <v>4787</v>
      </c>
    </row>
    <row r="1277" spans="1:15" hidden="1" x14ac:dyDescent="0.3">
      <c r="A1277" t="s">
        <v>1228</v>
      </c>
      <c r="B1277">
        <v>8061061</v>
      </c>
      <c r="C1277" t="s">
        <v>5407</v>
      </c>
      <c r="D1277" s="12">
        <v>45838</v>
      </c>
      <c r="E1277" t="s">
        <v>3476</v>
      </c>
      <c r="F1277" t="s">
        <v>2819</v>
      </c>
      <c r="G1277" t="s">
        <v>2788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https://aterpa-my.sharepoint.com/:f:/g/personal/luis_nunes_aterpa_com_br/IgCVlEOybDu1RrUmmUcPpVgkATRdwz5TarAfYpSYiAP79mY?e=3yxZxw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7" t="s">
        <v>4787</v>
      </c>
    </row>
    <row r="1278" spans="1:15" hidden="1" x14ac:dyDescent="0.3">
      <c r="A1278" t="s">
        <v>1229</v>
      </c>
      <c r="B1278">
        <v>516759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2789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https://aterpa-my.sharepoint.com/:f:/g/personal/luis_nunes_aterpa_com_br/IgCVlEOybDu1RrUmmUcPpVgkATRdwz5TarAfYpSYiAP79mY?e=3yxZxw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8" t="s">
        <v>4787</v>
      </c>
    </row>
    <row r="1279" spans="1:15" hidden="1" x14ac:dyDescent="0.3">
      <c r="A1279" t="s">
        <v>927</v>
      </c>
      <c r="B1279">
        <v>13444839</v>
      </c>
      <c r="C1279" t="s">
        <v>5407</v>
      </c>
      <c r="D1279" s="12">
        <v>45838</v>
      </c>
      <c r="E1279" t="s">
        <v>3315</v>
      </c>
      <c r="F1279" t="s">
        <v>3316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https://aterpa-my.sharepoint.com/:f:/g/personal/luis_nunes_aterpa_com_br/IgCVlEOybDu1RrUmmUcPpVgkATRdwz5TarAfYpSYiAP79mY?e=3yxZxw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79" t="s">
        <v>4787</v>
      </c>
    </row>
    <row r="1280" spans="1:15" hidden="1" x14ac:dyDescent="0.3">
      <c r="A1280" t="s">
        <v>928</v>
      </c>
      <c r="B1280">
        <v>1904267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2807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https://aterpa-my.sharepoint.com/:f:/g/personal/luis_nunes_aterpa_com_br/IgCVlEOybDu1RrUmmUcPpVgkATRdwz5TarAfYpSYiAP79mY?e=3yxZxw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0" t="s">
        <v>4787</v>
      </c>
    </row>
    <row r="1281" spans="1:15" hidden="1" x14ac:dyDescent="0.3">
      <c r="A1281" t="s">
        <v>1019</v>
      </c>
      <c r="B1281">
        <v>1555473</v>
      </c>
      <c r="C1281" t="s">
        <v>5407</v>
      </c>
      <c r="D1281" s="12">
        <v>45838</v>
      </c>
      <c r="E1281" t="s">
        <v>3363</v>
      </c>
      <c r="F1281" t="s">
        <v>2864</v>
      </c>
      <c r="G1281" t="s">
        <v>2789</v>
      </c>
      <c r="H1281" t="str">
        <f>IF(_xlfn.XLOOKUP(E1281,LD_01[DOCUMENTO],LD_01[REVISÃO])=F1281,"VIGENTE","OBSOLETO")</f>
        <v>OBSOLETO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https://aterpa-my.sharepoint.com/:f:/g/personal/luis_nunes_aterpa_com_br/IgCVlEOybDu1RrUmmUcPpVgkATRdwz5TarAfYpSYiAP79mY?e=3yxZxw</v>
      </c>
      <c r="M1281" t="str">
        <f t="shared" si="58"/>
        <v>OBSOLETO</v>
      </c>
      <c r="N1281" t="str">
        <f t="shared" si="59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81" t="s">
        <v>4787</v>
      </c>
    </row>
    <row r="1282" spans="1:15" hidden="1" x14ac:dyDescent="0.3">
      <c r="A1282" t="s">
        <v>1123</v>
      </c>
      <c r="B1282">
        <v>2085208</v>
      </c>
      <c r="C1282" t="s">
        <v>5407</v>
      </c>
      <c r="D1282" s="12">
        <v>45838</v>
      </c>
      <c r="E1282" t="s">
        <v>3417</v>
      </c>
      <c r="F1282" t="s">
        <v>2798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https://aterpa-my.sharepoint.com/:f:/g/personal/luis_nunes_aterpa_com_br/IgCVlEOybDu1RrUmmUcPpVgkATRdwz5TarAfYpSYiAP79mY?e=3yxZxw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82" t="s">
        <v>4787</v>
      </c>
    </row>
    <row r="1283" spans="1:15" hidden="1" x14ac:dyDescent="0.3">
      <c r="A1283" t="s">
        <v>1124</v>
      </c>
      <c r="B1283">
        <v>864564</v>
      </c>
      <c r="C1283" t="s">
        <v>5407</v>
      </c>
      <c r="D1283" s="12">
        <v>45838</v>
      </c>
      <c r="E1283" t="s">
        <v>3418</v>
      </c>
      <c r="F1283" t="s">
        <v>2800</v>
      </c>
      <c r="G1283" t="s">
        <v>2789</v>
      </c>
      <c r="H1283" t="str">
        <f>IF(_xlfn.XLOOKUP(E1283,LD_01[DOCUMENTO],LD_01[REVISÃO])=F1283,"VIGENTE","OBSOLETO")</f>
        <v>VIGENTE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https://aterpa-my.sharepoint.com/:f:/g/personal/luis_nunes_aterpa_com_br/IgCVlEOybDu1RrUmmUcPpVgkATRdwz5TarAfYpSYiAP79mY?e=3yxZxw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3" t="s">
        <v>4787</v>
      </c>
    </row>
    <row r="1284" spans="1:15" hidden="1" x14ac:dyDescent="0.3">
      <c r="A1284" t="s">
        <v>1020</v>
      </c>
      <c r="B1284">
        <v>1668759</v>
      </c>
      <c r="C1284" t="s">
        <v>5407</v>
      </c>
      <c r="D1284" s="12">
        <v>45838</v>
      </c>
      <c r="E1284" t="s">
        <v>3364</v>
      </c>
      <c r="F1284" t="s">
        <v>2819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https://aterpa-my.sharepoint.com/:f:/g/personal/luis_nunes_aterpa_com_br/IgCVlEOybDu1RrUmmUcPpVgkATRdwz5TarAfYpSYiAP79mY?e=3yxZxw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4" t="s">
        <v>4787</v>
      </c>
    </row>
    <row r="1285" spans="1:15" hidden="1" x14ac:dyDescent="0.3">
      <c r="A1285" t="s">
        <v>1099</v>
      </c>
      <c r="B1285">
        <v>4620617</v>
      </c>
      <c r="C1285" t="s">
        <v>5407</v>
      </c>
      <c r="D1285" s="12">
        <v>45838</v>
      </c>
      <c r="E1285" t="s">
        <v>3404</v>
      </c>
      <c r="F1285" t="s">
        <v>2798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https://aterpa-my.sharepoint.com/:f:/g/personal/luis_nunes_aterpa_com_br/IgCVlEOybDu1RrUmmUcPpVgkATRdwz5TarAfYpSYiAP79mY?e=3yxZxw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5" t="s">
        <v>4787</v>
      </c>
    </row>
    <row r="1286" spans="1:15" hidden="1" x14ac:dyDescent="0.3">
      <c r="A1286" t="s">
        <v>1100</v>
      </c>
      <c r="B1286">
        <v>619279</v>
      </c>
      <c r="C1286" t="s">
        <v>5407</v>
      </c>
      <c r="D1286" s="12">
        <v>45838</v>
      </c>
      <c r="E1286" t="s">
        <v>3405</v>
      </c>
      <c r="F1286" t="s">
        <v>2787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https://aterpa-my.sharepoint.com/:f:/g/personal/luis_nunes_aterpa_com_br/IgCVlEOybDu1RrUmmUcPpVgkATRdwz5TarAfYpSYiAP79mY?e=3yxZxw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6" t="s">
        <v>4787</v>
      </c>
    </row>
    <row r="1287" spans="1:15" hidden="1" x14ac:dyDescent="0.3">
      <c r="A1287" t="s">
        <v>1125</v>
      </c>
      <c r="B1287">
        <v>868161</v>
      </c>
      <c r="C1287" t="s">
        <v>5407</v>
      </c>
      <c r="D1287" s="12">
        <v>45838</v>
      </c>
      <c r="E1287" t="s">
        <v>3419</v>
      </c>
      <c r="F1287" t="s">
        <v>2819</v>
      </c>
      <c r="G1287" t="s">
        <v>2789</v>
      </c>
      <c r="H1287" t="str">
        <f>IF(_xlfn.XLOOKUP(E1287,LD_01[DOCUMENTO],LD_01[REVISÃO])=F1287,"VIGENTE","OBSOLETO")</f>
        <v>OBSOLETO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https://aterpa-my.sharepoint.com/:f:/g/personal/luis_nunes_aterpa_com_br/IgCVlEOybDu1RrUmmUcPpVgkATRdwz5TarAfYpSYiAP79mY?e=3yxZxw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87" t="s">
        <v>4787</v>
      </c>
    </row>
    <row r="1288" spans="1:15" hidden="1" x14ac:dyDescent="0.3">
      <c r="A1288" t="s">
        <v>1305</v>
      </c>
      <c r="B1288">
        <v>220493</v>
      </c>
      <c r="C1288" t="s">
        <v>5407</v>
      </c>
      <c r="D1288" s="12">
        <v>45838</v>
      </c>
      <c r="E1288" t="s">
        <v>3516</v>
      </c>
      <c r="F1288" t="s">
        <v>2787</v>
      </c>
      <c r="G1288" t="s">
        <v>2789</v>
      </c>
      <c r="H1288" t="str">
        <f>IF(_xlfn.XLOOKUP(E1288,LD_01[DOCUMENTO],LD_01[REVISÃO])=F1288,"VIGENTE","OBSOLETO")</f>
        <v>VIGENTE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https://aterpa-my.sharepoint.com/:f:/g/personal/luis_nunes_aterpa_com_br/IgCVlEOybDu1RrUmmUcPpVgkATRdwz5TarAfYpSYiAP79mY?e=3yxZxw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8" t="s">
        <v>4787</v>
      </c>
    </row>
    <row r="1289" spans="1:15" hidden="1" x14ac:dyDescent="0.3">
      <c r="A1289" t="s">
        <v>1280</v>
      </c>
      <c r="B1289">
        <v>134375</v>
      </c>
      <c r="C1289" t="s">
        <v>5407</v>
      </c>
      <c r="D1289" s="12">
        <v>45838</v>
      </c>
      <c r="E1289" t="s">
        <v>3503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https://aterpa-my.sharepoint.com/:f:/g/personal/luis_nunes_aterpa_com_br/IgCVlEOybDu1RrUmmUcPpVgkATRdwz5TarAfYpSYiAP79mY?e=3yxZxw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89" t="s">
        <v>4787</v>
      </c>
    </row>
    <row r="1290" spans="1:15" hidden="1" x14ac:dyDescent="0.3">
      <c r="A1290" t="s">
        <v>1230</v>
      </c>
      <c r="B1290">
        <v>974430</v>
      </c>
      <c r="C1290" t="s">
        <v>5407</v>
      </c>
      <c r="D1290" s="12">
        <v>45838</v>
      </c>
      <c r="E1290" t="s">
        <v>3477</v>
      </c>
      <c r="F1290" t="s">
        <v>2787</v>
      </c>
      <c r="G1290" t="s">
        <v>3478</v>
      </c>
      <c r="H1290" t="str">
        <f>IF(_xlfn.XLOOKUP(E1290,LD_01[DOCUMENTO],LD_01[REVISÃO])=F1290,"VIGENTE","OBSOLETO")</f>
        <v>OBSOLETO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https://aterpa-my.sharepoint.com/:f:/g/personal/luis_nunes_aterpa_com_br/IgCVlEOybDu1RrUmmUcPpVgkATRdwz5TarAfYpSYiAP79mY?e=3yxZxw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90" t="s">
        <v>4787</v>
      </c>
    </row>
    <row r="1291" spans="1:15" hidden="1" x14ac:dyDescent="0.3">
      <c r="A1291" t="s">
        <v>1231</v>
      </c>
      <c r="B1291">
        <v>227705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2789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https://aterpa-my.sharepoint.com/:f:/g/personal/luis_nunes_aterpa_com_br/IgCVlEOybDu1RrUmmUcPpVgkATRdwz5TarAfYpSYiAP79mY?e=3yxZxw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91" t="s">
        <v>4787</v>
      </c>
    </row>
    <row r="1292" spans="1:15" hidden="1" x14ac:dyDescent="0.3">
      <c r="A1292" t="s">
        <v>1101</v>
      </c>
      <c r="B1292">
        <v>11758874</v>
      </c>
      <c r="C1292" t="s">
        <v>5407</v>
      </c>
      <c r="D1292" s="12">
        <v>45838</v>
      </c>
      <c r="E1292" t="s">
        <v>3406</v>
      </c>
      <c r="F1292" t="s">
        <v>2792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https://aterpa-my.sharepoint.com/:f:/g/personal/luis_nunes_aterpa_com_br/IgCVlEOybDu1RrUmmUcPpVgkATRdwz5TarAfYpSYiAP79mY?e=3yxZxw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92" t="s">
        <v>4787</v>
      </c>
    </row>
    <row r="1293" spans="1:15" hidden="1" x14ac:dyDescent="0.3">
      <c r="A1293" t="s">
        <v>1102</v>
      </c>
      <c r="B1293">
        <v>7484449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2807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https://aterpa-my.sharepoint.com/:f:/g/personal/luis_nunes_aterpa_com_br/IgCVlEOybDu1RrUmmUcPpVgkATRdwz5TarAfYpSYiAP79mY?e=3yxZxw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1293" t="s">
        <v>4787</v>
      </c>
    </row>
    <row r="1294" spans="1:15" hidden="1" x14ac:dyDescent="0.3">
      <c r="A1294" t="s">
        <v>1103</v>
      </c>
      <c r="B1294">
        <v>13091006</v>
      </c>
      <c r="C1294" t="s">
        <v>5407</v>
      </c>
      <c r="D1294" s="12">
        <v>45838</v>
      </c>
      <c r="E1294" t="s">
        <v>3407</v>
      </c>
      <c r="F1294" t="s">
        <v>2800</v>
      </c>
      <c r="G1294" t="s">
        <v>2789</v>
      </c>
      <c r="H1294" t="str">
        <f>IF(_xlfn.XLOOKUP(E1294,LD_01[DOCUMENTO],LD_01[REVISÃO])=F1294,"VIGENTE","OBSOLETO")</f>
        <v>VIGENTE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https://aterpa-my.sharepoint.com/:f:/g/personal/luis_nunes_aterpa_com_br/IgCVlEOybDu1RrUmmUcPpVgkATRdwz5TarAfYpSYiAP79mY?e=3yxZxw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4" t="s">
        <v>4787</v>
      </c>
    </row>
    <row r="1295" spans="1:15" hidden="1" x14ac:dyDescent="0.3">
      <c r="A1295" t="s">
        <v>1104</v>
      </c>
      <c r="B1295">
        <v>3451665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2807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https://aterpa-my.sharepoint.com/:f:/g/personal/luis_nunes_aterpa_com_br/IgCVlEOybDu1RrUmmUcPpVgkATRdwz5TarAfYpSYiAP79mY?e=3yxZxw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5" t="s">
        <v>4787</v>
      </c>
    </row>
    <row r="1296" spans="1:15" hidden="1" x14ac:dyDescent="0.3">
      <c r="A1296" t="s">
        <v>1105</v>
      </c>
      <c r="B1296">
        <v>6410316</v>
      </c>
      <c r="C1296" t="s">
        <v>5407</v>
      </c>
      <c r="D1296" s="12">
        <v>45838</v>
      </c>
      <c r="E1296" t="s">
        <v>3408</v>
      </c>
      <c r="F1296" t="s">
        <v>2792</v>
      </c>
      <c r="G1296" t="s">
        <v>2789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https://aterpa-my.sharepoint.com/:f:/g/personal/luis_nunes_aterpa_com_br/IgCVlEOybDu1RrUmmUcPpVgkATRdwz5TarAfYpSYiAP79mY?e=3yxZxw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6" t="s">
        <v>4787</v>
      </c>
    </row>
    <row r="1297" spans="1:15" hidden="1" x14ac:dyDescent="0.3">
      <c r="A1297" t="s">
        <v>1106</v>
      </c>
      <c r="B1297">
        <v>4418104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2807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https://aterpa-my.sharepoint.com/:f:/g/personal/luis_nunes_aterpa_com_br/IgCVlEOybDu1RrUmmUcPpVgkATRdwz5TarAfYpSYiAP79mY?e=3yxZxw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7" t="s">
        <v>4787</v>
      </c>
    </row>
    <row r="1298" spans="1:15" hidden="1" x14ac:dyDescent="0.3">
      <c r="A1298" t="s">
        <v>811</v>
      </c>
      <c r="B1298">
        <v>4587215</v>
      </c>
      <c r="C1298" t="s">
        <v>5407</v>
      </c>
      <c r="D1298" s="12">
        <v>45838</v>
      </c>
      <c r="E1298" t="s">
        <v>3255</v>
      </c>
      <c r="F1298" t="s">
        <v>2792</v>
      </c>
      <c r="G1298" t="s">
        <v>2789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https://aterpa-my.sharepoint.com/:f:/g/personal/luis_nunes_aterpa_com_br/IgCVlEOybDu1RrUmmUcPpVgkATRdwz5TarAfYpSYiAP79mY?e=3yxZxw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8" t="s">
        <v>4787</v>
      </c>
    </row>
    <row r="1299" spans="1:15" hidden="1" x14ac:dyDescent="0.3">
      <c r="A1299" t="s">
        <v>1180</v>
      </c>
      <c r="B1299">
        <v>50961554</v>
      </c>
      <c r="C1299" t="s">
        <v>5407</v>
      </c>
      <c r="D1299" s="12">
        <v>45838</v>
      </c>
      <c r="E1299" t="s">
        <v>3447</v>
      </c>
      <c r="F1299" t="s">
        <v>2819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https://aterpa-my.sharepoint.com/:f:/g/personal/luis_nunes_aterpa_com_br/IgCVlEOybDu1RrUmmUcPpVgkATRdwz5TarAfYpSYiAP79mY?e=3yxZxw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299" t="s">
        <v>4787</v>
      </c>
    </row>
    <row r="1300" spans="1:15" hidden="1" x14ac:dyDescent="0.3">
      <c r="A1300" t="s">
        <v>1181</v>
      </c>
      <c r="B1300">
        <v>67023969</v>
      </c>
      <c r="C1300" t="s">
        <v>5407</v>
      </c>
      <c r="D1300" s="12">
        <v>45838</v>
      </c>
      <c r="E1300" t="s">
        <v>3448</v>
      </c>
      <c r="F1300" t="s">
        <v>2792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https://aterpa-my.sharepoint.com/:f:/g/personal/luis_nunes_aterpa_com_br/IgCVlEOybDu1RrUmmUcPpVgkATRdwz5TarAfYpSYiAP79mY?e=3yxZxw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0" t="s">
        <v>4787</v>
      </c>
    </row>
    <row r="1301" spans="1:15" hidden="1" x14ac:dyDescent="0.3">
      <c r="A1301" t="s">
        <v>1182</v>
      </c>
      <c r="B1301">
        <v>77811030</v>
      </c>
      <c r="C1301" t="s">
        <v>5407</v>
      </c>
      <c r="D1301" s="12">
        <v>45838</v>
      </c>
      <c r="E1301" t="s">
        <v>3449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https://aterpa-my.sharepoint.com/:f:/g/personal/luis_nunes_aterpa_com_br/IgCVlEOybDu1RrUmmUcPpVgkATRdwz5TarAfYpSYiAP79mY?e=3yxZxw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1" t="s">
        <v>4787</v>
      </c>
    </row>
    <row r="1302" spans="1:15" hidden="1" x14ac:dyDescent="0.3">
      <c r="A1302" t="s">
        <v>1183</v>
      </c>
      <c r="B1302">
        <v>76393251</v>
      </c>
      <c r="C1302" t="s">
        <v>5407</v>
      </c>
      <c r="D1302" s="12">
        <v>45838</v>
      </c>
      <c r="E1302" t="s">
        <v>3450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https://aterpa-my.sharepoint.com/:f:/g/personal/luis_nunes_aterpa_com_br/IgCVlEOybDu1RrUmmUcPpVgkATRdwz5TarAfYpSYiAP79mY?e=3yxZxw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2" t="s">
        <v>4787</v>
      </c>
    </row>
    <row r="1303" spans="1:15" hidden="1" x14ac:dyDescent="0.3">
      <c r="A1303" t="s">
        <v>1184</v>
      </c>
      <c r="B1303">
        <v>28413809</v>
      </c>
      <c r="C1303" t="s">
        <v>5407</v>
      </c>
      <c r="D1303" s="12">
        <v>45838</v>
      </c>
      <c r="E1303" t="s">
        <v>3451</v>
      </c>
      <c r="F1303" t="s">
        <v>2787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https://aterpa-my.sharepoint.com/:f:/g/personal/luis_nunes_aterpa_com_br/IgCVlEOybDu1RrUmmUcPpVgkATRdwz5TarAfYpSYiAP79mY?e=3yxZxw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3" t="s">
        <v>4787</v>
      </c>
    </row>
    <row r="1304" spans="1:15" hidden="1" x14ac:dyDescent="0.3">
      <c r="A1304" t="s">
        <v>1185</v>
      </c>
      <c r="B1304">
        <v>30218232</v>
      </c>
      <c r="C1304" t="s">
        <v>5407</v>
      </c>
      <c r="D1304" s="12">
        <v>45838</v>
      </c>
      <c r="E1304" t="s">
        <v>3452</v>
      </c>
      <c r="F1304" t="s">
        <v>2792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https://aterpa-my.sharepoint.com/:f:/g/personal/luis_nunes_aterpa_com_br/IgCVlEOybDu1RrUmmUcPpVgkATRdwz5TarAfYpSYiAP79mY?e=3yxZxw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4" t="s">
        <v>4787</v>
      </c>
    </row>
    <row r="1305" spans="1:15" hidden="1" x14ac:dyDescent="0.3">
      <c r="A1305" t="s">
        <v>1186</v>
      </c>
      <c r="B1305">
        <v>21470396</v>
      </c>
      <c r="C1305" t="s">
        <v>5407</v>
      </c>
      <c r="D1305" s="12">
        <v>45838</v>
      </c>
      <c r="E1305" t="s">
        <v>3453</v>
      </c>
      <c r="F1305" t="s">
        <v>2787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https://aterpa-my.sharepoint.com/:f:/g/personal/luis_nunes_aterpa_com_br/IgCVlEOybDu1RrUmmUcPpVgkATRdwz5TarAfYpSYiAP79mY?e=3yxZxw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5" t="s">
        <v>4787</v>
      </c>
    </row>
    <row r="1306" spans="1:15" hidden="1" x14ac:dyDescent="0.3">
      <c r="A1306" t="s">
        <v>1187</v>
      </c>
      <c r="B1306">
        <v>11819827</v>
      </c>
      <c r="C1306" t="s">
        <v>5407</v>
      </c>
      <c r="D1306" s="12">
        <v>45838</v>
      </c>
      <c r="E1306" t="s">
        <v>3454</v>
      </c>
      <c r="F1306" t="s">
        <v>2798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https://aterpa-my.sharepoint.com/:f:/g/personal/luis_nunes_aterpa_com_br/IgCVlEOybDu1RrUmmUcPpVgkATRdwz5TarAfYpSYiAP79mY?e=3yxZxw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6" t="s">
        <v>4787</v>
      </c>
    </row>
    <row r="1307" spans="1:15" hidden="1" x14ac:dyDescent="0.3">
      <c r="A1307" t="s">
        <v>1188</v>
      </c>
      <c r="B1307">
        <v>32068828</v>
      </c>
      <c r="C1307" t="s">
        <v>5407</v>
      </c>
      <c r="D1307" s="12">
        <v>45838</v>
      </c>
      <c r="E1307" t="s">
        <v>3455</v>
      </c>
      <c r="F1307" t="s">
        <v>2787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https://aterpa-my.sharepoint.com/:f:/g/personal/luis_nunes_aterpa_com_br/IgCVlEOybDu1RrUmmUcPpVgkATRdwz5TarAfYpSYiAP79mY?e=3yxZxw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7" t="s">
        <v>4787</v>
      </c>
    </row>
    <row r="1308" spans="1:15" hidden="1" x14ac:dyDescent="0.3">
      <c r="A1308" t="s">
        <v>1306</v>
      </c>
      <c r="B1308">
        <v>17632341</v>
      </c>
      <c r="C1308" t="s">
        <v>5407</v>
      </c>
      <c r="D1308" s="12">
        <v>45838</v>
      </c>
      <c r="E1308" t="s">
        <v>3517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https://aterpa-my.sharepoint.com/:f:/g/personal/luis_nunes_aterpa_com_br/IgCVlEOybDu1RrUmmUcPpVgkATRdwz5TarAfYpSYiAP79mY?e=3yxZxw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8" t="s">
        <v>4787</v>
      </c>
    </row>
    <row r="1309" spans="1:15" hidden="1" x14ac:dyDescent="0.3">
      <c r="A1309" t="s">
        <v>860</v>
      </c>
      <c r="B1309">
        <v>2306090</v>
      </c>
      <c r="C1309" t="s">
        <v>5407</v>
      </c>
      <c r="D1309" s="12">
        <v>45838</v>
      </c>
      <c r="E1309" t="s">
        <v>3280</v>
      </c>
      <c r="F1309" t="s">
        <v>2798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https://aterpa-my.sharepoint.com/:f:/g/personal/luis_nunes_aterpa_com_br/IgCVlEOybDu1RrUmmUcPpVgkATRdwz5TarAfYpSYiAP79mY?e=3yxZxw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09" t="s">
        <v>4787</v>
      </c>
    </row>
    <row r="1310" spans="1:15" hidden="1" x14ac:dyDescent="0.3">
      <c r="A1310" t="s">
        <v>1209</v>
      </c>
      <c r="B1310">
        <v>3007065</v>
      </c>
      <c r="C1310" t="s">
        <v>5407</v>
      </c>
      <c r="D1310" s="12">
        <v>45838</v>
      </c>
      <c r="E1310" t="s">
        <v>3466</v>
      </c>
      <c r="F1310" t="s">
        <v>2787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https://aterpa-my.sharepoint.com/:f:/g/personal/luis_nunes_aterpa_com_br/IgCVlEOybDu1RrUmmUcPpVgkATRdwz5TarAfYpSYiAP79mY?e=3yxZxw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1310" t="s">
        <v>4787</v>
      </c>
    </row>
    <row r="1311" spans="1:15" hidden="1" x14ac:dyDescent="0.3">
      <c r="A1311" t="s">
        <v>1307</v>
      </c>
      <c r="B1311">
        <v>1903594</v>
      </c>
      <c r="C1311" t="s">
        <v>5407</v>
      </c>
      <c r="D1311" s="12">
        <v>45838</v>
      </c>
      <c r="E1311" t="s">
        <v>3518</v>
      </c>
      <c r="F1311" t="s">
        <v>2787</v>
      </c>
      <c r="G1311" t="s">
        <v>2788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https://aterpa-my.sharepoint.com/:f:/g/personal/luis_nunes_aterpa_com_br/IgCVlEOybDu1RrUmmUcPpVgkATRdwz5TarAfYpSYiAP79mY?e=3yxZxw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1" t="s">
        <v>4787</v>
      </c>
    </row>
    <row r="1312" spans="1:15" hidden="1" x14ac:dyDescent="0.3">
      <c r="A1312" t="s">
        <v>1308</v>
      </c>
      <c r="B1312">
        <v>719139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2789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https://aterpa-my.sharepoint.com/:f:/g/personal/luis_nunes_aterpa_com_br/IgCVlEOybDu1RrUmmUcPpVgkATRdwz5TarAfYpSYiAP79mY?e=3yxZxw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2" t="s">
        <v>4787</v>
      </c>
    </row>
    <row r="1313" spans="1:15" hidden="1" x14ac:dyDescent="0.3">
      <c r="A1313" t="s">
        <v>1309</v>
      </c>
      <c r="B1313">
        <v>1899762</v>
      </c>
      <c r="C1313" t="s">
        <v>5407</v>
      </c>
      <c r="D1313" s="12">
        <v>45838</v>
      </c>
      <c r="E1313" t="s">
        <v>3519</v>
      </c>
      <c r="F1313" t="s">
        <v>2787</v>
      </c>
      <c r="G1313" t="s">
        <v>2788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https://aterpa-my.sharepoint.com/:f:/g/personal/luis_nunes_aterpa_com_br/IgCVlEOybDu1RrUmmUcPpVgkATRdwz5TarAfYpSYiAP79mY?e=3yxZxw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3" t="s">
        <v>4787</v>
      </c>
    </row>
    <row r="1314" spans="1:15" hidden="1" x14ac:dyDescent="0.3">
      <c r="A1314" t="s">
        <v>1310</v>
      </c>
      <c r="B1314">
        <v>867563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2789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https://aterpa-my.sharepoint.com/:f:/g/personal/luis_nunes_aterpa_com_br/IgCVlEOybDu1RrUmmUcPpVgkATRdwz5TarAfYpSYiAP79mY?e=3yxZxw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4" t="s">
        <v>4787</v>
      </c>
    </row>
    <row r="1315" spans="1:15" hidden="1" x14ac:dyDescent="0.3">
      <c r="A1315" t="s">
        <v>1311</v>
      </c>
      <c r="B1315">
        <v>1897487</v>
      </c>
      <c r="C1315" t="s">
        <v>5407</v>
      </c>
      <c r="D1315" s="12">
        <v>45838</v>
      </c>
      <c r="E1315" t="s">
        <v>3520</v>
      </c>
      <c r="F1315" t="s">
        <v>2787</v>
      </c>
      <c r="G1315" t="s">
        <v>2788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https://aterpa-my.sharepoint.com/:f:/g/personal/luis_nunes_aterpa_com_br/IgCVlEOybDu1RrUmmUcPpVgkATRdwz5TarAfYpSYiAP79mY?e=3yxZxw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5" t="s">
        <v>4787</v>
      </c>
    </row>
    <row r="1316" spans="1:15" hidden="1" x14ac:dyDescent="0.3">
      <c r="A1316" t="s">
        <v>1312</v>
      </c>
      <c r="B1316">
        <v>594982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2789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https://aterpa-my.sharepoint.com/:f:/g/personal/luis_nunes_aterpa_com_br/IgCVlEOybDu1RrUmmUcPpVgkATRdwz5TarAfYpSYiAP79mY?e=3yxZxw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6" t="s">
        <v>4787</v>
      </c>
    </row>
    <row r="1317" spans="1:15" hidden="1" x14ac:dyDescent="0.3">
      <c r="A1317" t="s">
        <v>1415</v>
      </c>
      <c r="B1317">
        <v>1722177</v>
      </c>
      <c r="C1317" t="s">
        <v>5407</v>
      </c>
      <c r="D1317" s="12">
        <v>45838</v>
      </c>
      <c r="E1317" t="s">
        <v>3576</v>
      </c>
      <c r="F1317" t="s">
        <v>2800</v>
      </c>
      <c r="G1317" t="s">
        <v>2788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https://aterpa-my.sharepoint.com/:f:/g/personal/luis_nunes_aterpa_com_br/IgCVlEOybDu1RrUmmUcPpVgkATRdwz5TarAfYpSYiAP79mY?e=3yxZxw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7" t="s">
        <v>4787</v>
      </c>
    </row>
    <row r="1318" spans="1:15" hidden="1" x14ac:dyDescent="0.3">
      <c r="A1318" t="s">
        <v>1416</v>
      </c>
      <c r="B1318">
        <v>321893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2789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https://aterpa-my.sharepoint.com/:f:/g/personal/luis_nunes_aterpa_com_br/IgCVlEOybDu1RrUmmUcPpVgkATRdwz5TarAfYpSYiAP79mY?e=3yxZxw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8" t="s">
        <v>4787</v>
      </c>
    </row>
    <row r="1319" spans="1:15" hidden="1" x14ac:dyDescent="0.3">
      <c r="A1319" t="s">
        <v>1417</v>
      </c>
      <c r="B1319">
        <v>2009643</v>
      </c>
      <c r="C1319" t="s">
        <v>5407</v>
      </c>
      <c r="D1319" s="12">
        <v>45838</v>
      </c>
      <c r="E1319" t="s">
        <v>3577</v>
      </c>
      <c r="F1319" t="s">
        <v>2800</v>
      </c>
      <c r="G1319" t="s">
        <v>2788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https://aterpa-my.sharepoint.com/:f:/g/personal/luis_nunes_aterpa_com_br/IgCVlEOybDu1RrUmmUcPpVgkATRdwz5TarAfYpSYiAP79mY?e=3yxZxw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19" t="s">
        <v>4787</v>
      </c>
    </row>
    <row r="1320" spans="1:15" hidden="1" x14ac:dyDescent="0.3">
      <c r="A1320" t="s">
        <v>1418</v>
      </c>
      <c r="B1320">
        <v>366877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2789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https://aterpa-my.sharepoint.com/:f:/g/personal/luis_nunes_aterpa_com_br/IgCVlEOybDu1RrUmmUcPpVgkATRdwz5TarAfYpSYiAP79mY?e=3yxZxw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0" t="s">
        <v>4787</v>
      </c>
    </row>
    <row r="1321" spans="1:15" hidden="1" x14ac:dyDescent="0.3">
      <c r="A1321" t="s">
        <v>1419</v>
      </c>
      <c r="B1321">
        <v>1915129</v>
      </c>
      <c r="C1321" t="s">
        <v>5407</v>
      </c>
      <c r="D1321" s="12">
        <v>45838</v>
      </c>
      <c r="E1321" t="s">
        <v>3578</v>
      </c>
      <c r="F1321" t="s">
        <v>2800</v>
      </c>
      <c r="G1321" t="s">
        <v>2788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https://aterpa-my.sharepoint.com/:f:/g/personal/luis_nunes_aterpa_com_br/IgCVlEOybDu1RrUmmUcPpVgkATRdwz5TarAfYpSYiAP79mY?e=3yxZxw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1" t="s">
        <v>4787</v>
      </c>
    </row>
    <row r="1322" spans="1:15" hidden="1" x14ac:dyDescent="0.3">
      <c r="A1322" t="s">
        <v>1420</v>
      </c>
      <c r="B1322">
        <v>381051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2789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https://aterpa-my.sharepoint.com/:f:/g/personal/luis_nunes_aterpa_com_br/IgCVlEOybDu1RrUmmUcPpVgkATRdwz5TarAfYpSYiAP79mY?e=3yxZxw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2" t="s">
        <v>4787</v>
      </c>
    </row>
    <row r="1323" spans="1:15" hidden="1" x14ac:dyDescent="0.3">
      <c r="A1323" t="s">
        <v>1421</v>
      </c>
      <c r="B1323">
        <v>2099561</v>
      </c>
      <c r="C1323" t="s">
        <v>5407</v>
      </c>
      <c r="D1323" s="12">
        <v>45838</v>
      </c>
      <c r="E1323" t="s">
        <v>3579</v>
      </c>
      <c r="F1323" t="s">
        <v>2800</v>
      </c>
      <c r="G1323" t="s">
        <v>2788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https://aterpa-my.sharepoint.com/:f:/g/personal/luis_nunes_aterpa_com_br/IgCVlEOybDu1RrUmmUcPpVgkATRdwz5TarAfYpSYiAP79mY?e=3yxZxw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3" t="s">
        <v>4787</v>
      </c>
    </row>
    <row r="1324" spans="1:15" hidden="1" x14ac:dyDescent="0.3">
      <c r="A1324" t="s">
        <v>1422</v>
      </c>
      <c r="B1324">
        <v>445302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2789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https://aterpa-my.sharepoint.com/:f:/g/personal/luis_nunes_aterpa_com_br/IgCVlEOybDu1RrUmmUcPpVgkATRdwz5TarAfYpSYiAP79mY?e=3yxZxw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4" t="s">
        <v>4787</v>
      </c>
    </row>
    <row r="1325" spans="1:15" hidden="1" x14ac:dyDescent="0.3">
      <c r="A1325" t="s">
        <v>1423</v>
      </c>
      <c r="B1325">
        <v>2003903</v>
      </c>
      <c r="C1325" t="s">
        <v>5407</v>
      </c>
      <c r="D1325" s="12">
        <v>45838</v>
      </c>
      <c r="E1325" t="s">
        <v>3580</v>
      </c>
      <c r="F1325" t="s">
        <v>2819</v>
      </c>
      <c r="G1325" t="s">
        <v>2788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https://aterpa-my.sharepoint.com/:f:/g/personal/luis_nunes_aterpa_com_br/IgCVlEOybDu1RrUmmUcPpVgkATRdwz5TarAfYpSYiAP79mY?e=3yxZxw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5" t="s">
        <v>4787</v>
      </c>
    </row>
    <row r="1326" spans="1:15" hidden="1" x14ac:dyDescent="0.3">
      <c r="A1326" t="s">
        <v>1424</v>
      </c>
      <c r="B1326">
        <v>397333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2789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https://aterpa-my.sharepoint.com/:f:/g/personal/luis_nunes_aterpa_com_br/IgCVlEOybDu1RrUmmUcPpVgkATRdwz5TarAfYpSYiAP79mY?e=3yxZxw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6" t="s">
        <v>4787</v>
      </c>
    </row>
    <row r="1327" spans="1:15" hidden="1" x14ac:dyDescent="0.3">
      <c r="A1327" t="s">
        <v>1425</v>
      </c>
      <c r="B1327">
        <v>1525634</v>
      </c>
      <c r="C1327" t="s">
        <v>5407</v>
      </c>
      <c r="D1327" s="12">
        <v>45838</v>
      </c>
      <c r="E1327" t="s">
        <v>3581</v>
      </c>
      <c r="F1327" t="s">
        <v>2792</v>
      </c>
      <c r="G1327" t="s">
        <v>2788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https://aterpa-my.sharepoint.com/:f:/g/personal/luis_nunes_aterpa_com_br/IgCVlEOybDu1RrUmmUcPpVgkATRdwz5TarAfYpSYiAP79mY?e=3yxZxw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7" t="s">
        <v>4787</v>
      </c>
    </row>
    <row r="1328" spans="1:15" hidden="1" x14ac:dyDescent="0.3">
      <c r="A1328" t="s">
        <v>1426</v>
      </c>
      <c r="B1328">
        <v>295544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2789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https://aterpa-my.sharepoint.com/:f:/g/personal/luis_nunes_aterpa_com_br/IgCVlEOybDu1RrUmmUcPpVgkATRdwz5TarAfYpSYiAP79mY?e=3yxZxw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28" t="s">
        <v>4787</v>
      </c>
    </row>
    <row r="1329" spans="1:15" hidden="1" x14ac:dyDescent="0.3">
      <c r="A1329" t="s">
        <v>1314</v>
      </c>
      <c r="B1329">
        <v>1665423</v>
      </c>
      <c r="C1329" t="s">
        <v>5407</v>
      </c>
      <c r="D1329" s="12">
        <v>45838</v>
      </c>
      <c r="E1329" t="s">
        <v>3522</v>
      </c>
      <c r="F1329" t="s">
        <v>2796</v>
      </c>
      <c r="G1329" t="s">
        <v>2788</v>
      </c>
      <c r="H1329" t="str">
        <f>IF(_xlfn.XLOOKUP(E1329,LD_01[DOCUMENTO],LD_01[REVISÃO])=F1329,"VIGENTE","OBSOLETO")</f>
        <v>OBSOLETO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https://aterpa-my.sharepoint.com/:f:/g/personal/luis_nunes_aterpa_com_br/IgCVlEOybDu1RrUmmUcPpVgkATRdwz5TarAfYpSYiAP79mY?e=3yxZxw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29" t="s">
        <v>4787</v>
      </c>
    </row>
    <row r="1330" spans="1:15" hidden="1" x14ac:dyDescent="0.3">
      <c r="A1330" t="s">
        <v>1315</v>
      </c>
      <c r="B1330">
        <v>399825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2789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https://aterpa-my.sharepoint.com/:f:/g/personal/luis_nunes_aterpa_com_br/IgCVlEOybDu1RrUmmUcPpVgkATRdwz5TarAfYpSYiAP79mY?e=3yxZxw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30" t="s">
        <v>4787</v>
      </c>
    </row>
    <row r="1331" spans="1:15" hidden="1" x14ac:dyDescent="0.3">
      <c r="A1331" t="s">
        <v>1316</v>
      </c>
      <c r="B1331">
        <v>1948897</v>
      </c>
      <c r="C1331" t="s">
        <v>5407</v>
      </c>
      <c r="D1331" s="12">
        <v>45838</v>
      </c>
      <c r="E1331" t="s">
        <v>3523</v>
      </c>
      <c r="F1331" t="s">
        <v>2796</v>
      </c>
      <c r="G1331" t="s">
        <v>2788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https://aterpa-my.sharepoint.com/:f:/g/personal/luis_nunes_aterpa_com_br/IgCVlEOybDu1RrUmmUcPpVgkATRdwz5TarAfYpSYiAP79mY?e=3yxZxw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31" t="s">
        <v>4787</v>
      </c>
    </row>
    <row r="1332" spans="1:15" hidden="1" x14ac:dyDescent="0.3">
      <c r="A1332" t="s">
        <v>1317</v>
      </c>
      <c r="B1332">
        <v>596381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2789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https://aterpa-my.sharepoint.com/:f:/g/personal/luis_nunes_aterpa_com_br/IgCVlEOybDu1RrUmmUcPpVgkATRdwz5TarAfYpSYiAP79mY?e=3yxZxw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32" t="s">
        <v>4787</v>
      </c>
    </row>
    <row r="1333" spans="1:15" hidden="1" x14ac:dyDescent="0.3">
      <c r="A1333" t="s">
        <v>1318</v>
      </c>
      <c r="B1333">
        <v>1874028</v>
      </c>
      <c r="C1333" t="s">
        <v>5407</v>
      </c>
      <c r="D1333" s="12">
        <v>45838</v>
      </c>
      <c r="E1333" t="s">
        <v>3524</v>
      </c>
      <c r="F1333" t="s">
        <v>2826</v>
      </c>
      <c r="G1333" t="s">
        <v>2788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https://aterpa-my.sharepoint.com/:f:/g/personal/luis_nunes_aterpa_com_br/IgCVlEOybDu1RrUmmUcPpVgkATRdwz5TarAfYpSYiAP79mY?e=3yxZxw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33" t="s">
        <v>4787</v>
      </c>
    </row>
    <row r="1334" spans="1:15" hidden="1" x14ac:dyDescent="0.3">
      <c r="A1334" t="s">
        <v>1319</v>
      </c>
      <c r="B1334">
        <v>523107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2789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https://aterpa-my.sharepoint.com/:f:/g/personal/luis_nunes_aterpa_com_br/IgCVlEOybDu1RrUmmUcPpVgkATRdwz5TarAfYpSYiAP79mY?e=3yxZxw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34" t="s">
        <v>4787</v>
      </c>
    </row>
    <row r="1335" spans="1:15" hidden="1" x14ac:dyDescent="0.3">
      <c r="A1335" t="s">
        <v>1320</v>
      </c>
      <c r="B1335">
        <v>1921557</v>
      </c>
      <c r="C1335" t="s">
        <v>5407</v>
      </c>
      <c r="D1335" s="12">
        <v>45838</v>
      </c>
      <c r="E1335" t="s">
        <v>3525</v>
      </c>
      <c r="F1335" t="s">
        <v>2826</v>
      </c>
      <c r="G1335" t="s">
        <v>2788</v>
      </c>
      <c r="H1335" t="str">
        <f>IF(_xlfn.XLOOKUP(E1335,LD_01[DOCUMENTO],LD_01[REVISÃO])=F1335,"VIGENTE","OBSOLETO")</f>
        <v>VIGENTE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https://aterpa-my.sharepoint.com/:f:/g/personal/luis_nunes_aterpa_com_br/IgCVlEOybDu1RrUmmUcPpVgkATRdwz5TarAfYpSYiAP79mY?e=3yxZxw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35" t="s">
        <v>4787</v>
      </c>
    </row>
    <row r="1336" spans="1:15" hidden="1" x14ac:dyDescent="0.3">
      <c r="A1336" t="s">
        <v>1321</v>
      </c>
      <c r="B1336">
        <v>689951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2789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https://aterpa-my.sharepoint.com/:f:/g/personal/luis_nunes_aterpa_com_br/IgCVlEOybDu1RrUmmUcPpVgkATRdwz5TarAfYpSYiAP79mY?e=3yxZxw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36" t="s">
        <v>4787</v>
      </c>
    </row>
    <row r="1337" spans="1:15" hidden="1" x14ac:dyDescent="0.3">
      <c r="A1337" t="s">
        <v>1322</v>
      </c>
      <c r="B1337">
        <v>1864148</v>
      </c>
      <c r="C1337" t="s">
        <v>5407</v>
      </c>
      <c r="D1337" s="12">
        <v>45838</v>
      </c>
      <c r="E1337" t="s">
        <v>3526</v>
      </c>
      <c r="F1337" t="s">
        <v>2796</v>
      </c>
      <c r="G1337" t="s">
        <v>2788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https://aterpa-my.sharepoint.com/:f:/g/personal/luis_nunes_aterpa_com_br/IgCVlEOybDu1RrUmmUcPpVgkATRdwz5TarAfYpSYiAP79mY?e=3yxZxw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37" t="s">
        <v>4787</v>
      </c>
    </row>
    <row r="1338" spans="1:15" hidden="1" x14ac:dyDescent="0.3">
      <c r="A1338" t="s">
        <v>1323</v>
      </c>
      <c r="B1338">
        <v>588869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2789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https://aterpa-my.sharepoint.com/:f:/g/personal/luis_nunes_aterpa_com_br/IgCVlEOybDu1RrUmmUcPpVgkATRdwz5TarAfYpSYiAP79mY?e=3yxZxw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38" t="s">
        <v>4787</v>
      </c>
    </row>
    <row r="1339" spans="1:15" hidden="1" x14ac:dyDescent="0.3">
      <c r="A1339" t="s">
        <v>1324</v>
      </c>
      <c r="B1339">
        <v>1387125</v>
      </c>
      <c r="C1339" t="s">
        <v>5407</v>
      </c>
      <c r="D1339" s="12">
        <v>45838</v>
      </c>
      <c r="E1339" t="s">
        <v>3527</v>
      </c>
      <c r="F1339" t="s">
        <v>2819</v>
      </c>
      <c r="G1339" t="s">
        <v>2788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https://aterpa-my.sharepoint.com/:f:/g/personal/luis_nunes_aterpa_com_br/IgCVlEOybDu1RrUmmUcPpVgkATRdwz5TarAfYpSYiAP79mY?e=3yxZxw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39" t="s">
        <v>4787</v>
      </c>
    </row>
    <row r="1340" spans="1:15" hidden="1" x14ac:dyDescent="0.3">
      <c r="A1340" t="s">
        <v>1325</v>
      </c>
      <c r="B1340">
        <v>238506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2789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https://aterpa-my.sharepoint.com/:f:/g/personal/luis_nunes_aterpa_com_br/IgCVlEOybDu1RrUmmUcPpVgkATRdwz5TarAfYpSYiAP79mY?e=3yxZxw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0" t="s">
        <v>4787</v>
      </c>
    </row>
    <row r="1341" spans="1:15" hidden="1" x14ac:dyDescent="0.3">
      <c r="A1341" t="s">
        <v>1326</v>
      </c>
      <c r="B1341">
        <v>828489</v>
      </c>
      <c r="C1341" t="s">
        <v>5407</v>
      </c>
      <c r="D1341" s="12">
        <v>45838</v>
      </c>
      <c r="E1341" t="s">
        <v>3528</v>
      </c>
      <c r="F1341" t="s">
        <v>2796</v>
      </c>
      <c r="G1341" t="s">
        <v>2788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https://aterpa-my.sharepoint.com/:f:/g/personal/luis_nunes_aterpa_com_br/IgCVlEOybDu1RrUmmUcPpVgkATRdwz5TarAfYpSYiAP79mY?e=3yxZxw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1" t="s">
        <v>4787</v>
      </c>
    </row>
    <row r="1342" spans="1:15" hidden="1" x14ac:dyDescent="0.3">
      <c r="A1342" t="s">
        <v>1327</v>
      </c>
      <c r="B1342">
        <v>260040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2789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https://aterpa-my.sharepoint.com/:f:/g/personal/luis_nunes_aterpa_com_br/IgCVlEOybDu1RrUmmUcPpVgkATRdwz5TarAfYpSYiAP79mY?e=3yxZxw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2" t="s">
        <v>4787</v>
      </c>
    </row>
    <row r="1343" spans="1:15" hidden="1" x14ac:dyDescent="0.3">
      <c r="A1343" t="s">
        <v>1329</v>
      </c>
      <c r="B1343">
        <v>805394</v>
      </c>
      <c r="C1343" t="s">
        <v>5407</v>
      </c>
      <c r="D1343" s="12">
        <v>45838</v>
      </c>
      <c r="E1343" t="s">
        <v>3530</v>
      </c>
      <c r="F1343" t="s">
        <v>2792</v>
      </c>
      <c r="G1343" t="s">
        <v>2788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https://aterpa-my.sharepoint.com/:f:/g/personal/luis_nunes_aterpa_com_br/IgCVlEOybDu1RrUmmUcPpVgkATRdwz5TarAfYpSYiAP79mY?e=3yxZxw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3" t="s">
        <v>4787</v>
      </c>
    </row>
    <row r="1344" spans="1:15" hidden="1" x14ac:dyDescent="0.3">
      <c r="A1344" t="s">
        <v>1330</v>
      </c>
      <c r="B1344">
        <v>259599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2789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https://aterpa-my.sharepoint.com/:f:/g/personal/luis_nunes_aterpa_com_br/IgCVlEOybDu1RrUmmUcPpVgkATRdwz5TarAfYpSYiAP79mY?e=3yxZxw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4" t="s">
        <v>4787</v>
      </c>
    </row>
    <row r="1345" spans="1:15" hidden="1" x14ac:dyDescent="0.3">
      <c r="A1345" t="s">
        <v>1331</v>
      </c>
      <c r="B1345">
        <v>802503</v>
      </c>
      <c r="C1345" t="s">
        <v>5407</v>
      </c>
      <c r="D1345" s="12">
        <v>45838</v>
      </c>
      <c r="E1345" t="s">
        <v>3531</v>
      </c>
      <c r="F1345" t="s">
        <v>2792</v>
      </c>
      <c r="G1345" t="s">
        <v>2788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https://aterpa-my.sharepoint.com/:f:/g/personal/luis_nunes_aterpa_com_br/IgCVlEOybDu1RrUmmUcPpVgkATRdwz5TarAfYpSYiAP79mY?e=3yxZxw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5" t="s">
        <v>4787</v>
      </c>
    </row>
    <row r="1346" spans="1:15" hidden="1" x14ac:dyDescent="0.3">
      <c r="A1346" t="s">
        <v>1332</v>
      </c>
      <c r="B1346">
        <v>259530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2789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https://aterpa-my.sharepoint.com/:f:/g/personal/luis_nunes_aterpa_com_br/IgCVlEOybDu1RrUmmUcPpVgkATRdwz5TarAfYpSYiAP79mY?e=3yxZxw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6" t="s">
        <v>4787</v>
      </c>
    </row>
    <row r="1347" spans="1:15" hidden="1" x14ac:dyDescent="0.3">
      <c r="A1347" t="s">
        <v>1333</v>
      </c>
      <c r="B1347">
        <v>782544</v>
      </c>
      <c r="C1347" t="s">
        <v>5407</v>
      </c>
      <c r="D1347" s="12">
        <v>45838</v>
      </c>
      <c r="E1347" t="s">
        <v>3532</v>
      </c>
      <c r="F1347" t="s">
        <v>2792</v>
      </c>
      <c r="G1347" t="s">
        <v>2788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https://aterpa-my.sharepoint.com/:f:/g/personal/luis_nunes_aterpa_com_br/IgCVlEOybDu1RrUmmUcPpVgkATRdwz5TarAfYpSYiAP79mY?e=3yxZxw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7" t="s">
        <v>4787</v>
      </c>
    </row>
    <row r="1348" spans="1:15" hidden="1" x14ac:dyDescent="0.3">
      <c r="A1348" t="s">
        <v>1334</v>
      </c>
      <c r="B1348">
        <v>258459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2789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https://aterpa-my.sharepoint.com/:f:/g/personal/luis_nunes_aterpa_com_br/IgCVlEOybDu1RrUmmUcPpVgkATRdwz5TarAfYpSYiAP79mY?e=3yxZxw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8" t="s">
        <v>4787</v>
      </c>
    </row>
    <row r="1349" spans="1:15" hidden="1" x14ac:dyDescent="0.3">
      <c r="A1349" t="s">
        <v>1335</v>
      </c>
      <c r="B1349">
        <v>784385</v>
      </c>
      <c r="C1349" t="s">
        <v>5407</v>
      </c>
      <c r="D1349" s="12">
        <v>45838</v>
      </c>
      <c r="E1349" t="s">
        <v>3533</v>
      </c>
      <c r="F1349" t="s">
        <v>2792</v>
      </c>
      <c r="G1349" t="s">
        <v>2788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https://aterpa-my.sharepoint.com/:f:/g/personal/luis_nunes_aterpa_com_br/IgCVlEOybDu1RrUmmUcPpVgkATRdwz5TarAfYpSYiAP79mY?e=3yxZxw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49" t="s">
        <v>4787</v>
      </c>
    </row>
    <row r="1350" spans="1:15" hidden="1" x14ac:dyDescent="0.3">
      <c r="A1350" t="s">
        <v>1336</v>
      </c>
      <c r="B1350">
        <v>258792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2789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https://aterpa-my.sharepoint.com/:f:/g/personal/luis_nunes_aterpa_com_br/IgCVlEOybDu1RrUmmUcPpVgkATRdwz5TarAfYpSYiAP79mY?e=3yxZxw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0" t="s">
        <v>4787</v>
      </c>
    </row>
    <row r="1351" spans="1:15" hidden="1" x14ac:dyDescent="0.3">
      <c r="A1351" t="s">
        <v>1337</v>
      </c>
      <c r="B1351">
        <v>849382</v>
      </c>
      <c r="C1351" t="s">
        <v>5407</v>
      </c>
      <c r="D1351" s="12">
        <v>45838</v>
      </c>
      <c r="E1351" t="s">
        <v>3534</v>
      </c>
      <c r="F1351" t="s">
        <v>2792</v>
      </c>
      <c r="G1351" t="s">
        <v>2788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https://aterpa-my.sharepoint.com/:f:/g/personal/luis_nunes_aterpa_com_br/IgCVlEOybDu1RrUmmUcPpVgkATRdwz5TarAfYpSYiAP79mY?e=3yxZxw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1" t="s">
        <v>4787</v>
      </c>
    </row>
    <row r="1352" spans="1:15" hidden="1" x14ac:dyDescent="0.3">
      <c r="A1352" t="s">
        <v>1338</v>
      </c>
      <c r="B1352">
        <v>292009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2789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https://aterpa-my.sharepoint.com/:f:/g/personal/luis_nunes_aterpa_com_br/IgCVlEOybDu1RrUmmUcPpVgkATRdwz5TarAfYpSYiAP79mY?e=3yxZxw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2" t="s">
        <v>4787</v>
      </c>
    </row>
    <row r="1353" spans="1:15" hidden="1" x14ac:dyDescent="0.3">
      <c r="A1353" t="s">
        <v>1339</v>
      </c>
      <c r="B1353">
        <v>790284</v>
      </c>
      <c r="C1353" t="s">
        <v>5407</v>
      </c>
      <c r="D1353" s="12">
        <v>45838</v>
      </c>
      <c r="E1353" t="s">
        <v>3535</v>
      </c>
      <c r="F1353" t="s">
        <v>2792</v>
      </c>
      <c r="G1353" t="s">
        <v>2788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https://aterpa-my.sharepoint.com/:f:/g/personal/luis_nunes_aterpa_com_br/IgCVlEOybDu1RrUmmUcPpVgkATRdwz5TarAfYpSYiAP79mY?e=3yxZxw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3" t="s">
        <v>4787</v>
      </c>
    </row>
    <row r="1354" spans="1:15" hidden="1" x14ac:dyDescent="0.3">
      <c r="A1354" t="s">
        <v>1340</v>
      </c>
      <c r="B1354">
        <v>258787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2789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https://aterpa-my.sharepoint.com/:f:/g/personal/luis_nunes_aterpa_com_br/IgCVlEOybDu1RrUmmUcPpVgkATRdwz5TarAfYpSYiAP79mY?e=3yxZxw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4" t="s">
        <v>4787</v>
      </c>
    </row>
    <row r="1355" spans="1:15" hidden="1" x14ac:dyDescent="0.3">
      <c r="A1355" t="s">
        <v>1341</v>
      </c>
      <c r="B1355">
        <v>782604</v>
      </c>
      <c r="C1355" t="s">
        <v>5407</v>
      </c>
      <c r="D1355" s="12">
        <v>45838</v>
      </c>
      <c r="E1355" t="s">
        <v>3536</v>
      </c>
      <c r="F1355" t="s">
        <v>2792</v>
      </c>
      <c r="G1355" t="s">
        <v>2788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https://aterpa-my.sharepoint.com/:f:/g/personal/luis_nunes_aterpa_com_br/IgCVlEOybDu1RrUmmUcPpVgkATRdwz5TarAfYpSYiAP79mY?e=3yxZxw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5" t="s">
        <v>4787</v>
      </c>
    </row>
    <row r="1356" spans="1:15" hidden="1" x14ac:dyDescent="0.3">
      <c r="A1356" t="s">
        <v>1342</v>
      </c>
      <c r="B1356">
        <v>258866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2789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https://aterpa-my.sharepoint.com/:f:/g/personal/luis_nunes_aterpa_com_br/IgCVlEOybDu1RrUmmUcPpVgkATRdwz5TarAfYpSYiAP79mY?e=3yxZxw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6" t="s">
        <v>4787</v>
      </c>
    </row>
    <row r="1357" spans="1:15" hidden="1" x14ac:dyDescent="0.3">
      <c r="A1357" t="s">
        <v>1343</v>
      </c>
      <c r="B1357">
        <v>847271</v>
      </c>
      <c r="C1357" t="s">
        <v>5407</v>
      </c>
      <c r="D1357" s="12">
        <v>45838</v>
      </c>
      <c r="E1357" t="s">
        <v>3537</v>
      </c>
      <c r="F1357" t="s">
        <v>2792</v>
      </c>
      <c r="G1357" t="s">
        <v>2788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https://aterpa-my.sharepoint.com/:f:/g/personal/luis_nunes_aterpa_com_br/IgCVlEOybDu1RrUmmUcPpVgkATRdwz5TarAfYpSYiAP79mY?e=3yxZxw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7" t="s">
        <v>4787</v>
      </c>
    </row>
    <row r="1358" spans="1:15" hidden="1" x14ac:dyDescent="0.3">
      <c r="A1358" t="s">
        <v>1344</v>
      </c>
      <c r="B1358">
        <v>258969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2789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https://aterpa-my.sharepoint.com/:f:/g/personal/luis_nunes_aterpa_com_br/IgCVlEOybDu1RrUmmUcPpVgkATRdwz5TarAfYpSYiAP79mY?e=3yxZxw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8" t="s">
        <v>4787</v>
      </c>
    </row>
    <row r="1359" spans="1:15" hidden="1" x14ac:dyDescent="0.3">
      <c r="A1359" t="s">
        <v>1345</v>
      </c>
      <c r="B1359">
        <v>731520</v>
      </c>
      <c r="C1359" t="s">
        <v>5407</v>
      </c>
      <c r="D1359" s="12">
        <v>45838</v>
      </c>
      <c r="E1359" t="s">
        <v>3538</v>
      </c>
      <c r="F1359" t="s">
        <v>2800</v>
      </c>
      <c r="G1359" t="s">
        <v>2788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https://aterpa-my.sharepoint.com/:f:/g/personal/luis_nunes_aterpa_com_br/IgCVlEOybDu1RrUmmUcPpVgkATRdwz5TarAfYpSYiAP79mY?e=3yxZxw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59" t="s">
        <v>4787</v>
      </c>
    </row>
    <row r="1360" spans="1:15" hidden="1" x14ac:dyDescent="0.3">
      <c r="A1360" t="s">
        <v>1346</v>
      </c>
      <c r="B1360">
        <v>399137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2789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https://aterpa-my.sharepoint.com/:f:/g/personal/luis_nunes_aterpa_com_br/IgCVlEOybDu1RrUmmUcPpVgkATRdwz5TarAfYpSYiAP79mY?e=3yxZxw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0" t="s">
        <v>4787</v>
      </c>
    </row>
    <row r="1361" spans="1:15" hidden="1" x14ac:dyDescent="0.3">
      <c r="A1361" t="s">
        <v>1347</v>
      </c>
      <c r="B1361">
        <v>751939</v>
      </c>
      <c r="C1361" t="s">
        <v>5407</v>
      </c>
      <c r="D1361" s="12">
        <v>45838</v>
      </c>
      <c r="E1361" t="s">
        <v>3539</v>
      </c>
      <c r="F1361" t="s">
        <v>2792</v>
      </c>
      <c r="G1361" t="s">
        <v>2788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https://aterpa-my.sharepoint.com/:f:/g/personal/luis_nunes_aterpa_com_br/IgCVlEOybDu1RrUmmUcPpVgkATRdwz5TarAfYpSYiAP79mY?e=3yxZxw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1" t="s">
        <v>4787</v>
      </c>
    </row>
    <row r="1362" spans="1:15" hidden="1" x14ac:dyDescent="0.3">
      <c r="A1362" t="s">
        <v>1348</v>
      </c>
      <c r="B1362">
        <v>268711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2789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https://aterpa-my.sharepoint.com/:f:/g/personal/luis_nunes_aterpa_com_br/IgCVlEOybDu1RrUmmUcPpVgkATRdwz5TarAfYpSYiAP79mY?e=3yxZxw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2" t="s">
        <v>4787</v>
      </c>
    </row>
    <row r="1363" spans="1:15" hidden="1" x14ac:dyDescent="0.3">
      <c r="A1363" t="s">
        <v>1349</v>
      </c>
      <c r="B1363">
        <v>13451082</v>
      </c>
      <c r="C1363" t="s">
        <v>5407</v>
      </c>
      <c r="D1363" s="12">
        <v>45838</v>
      </c>
      <c r="E1363" t="s">
        <v>3540</v>
      </c>
      <c r="F1363" t="s">
        <v>2819</v>
      </c>
      <c r="G1363" t="s">
        <v>2788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https://aterpa-my.sharepoint.com/:f:/g/personal/luis_nunes_aterpa_com_br/IgCVlEOybDu1RrUmmUcPpVgkATRdwz5TarAfYpSYiAP79mY?e=3yxZxw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3" t="s">
        <v>4787</v>
      </c>
    </row>
    <row r="1364" spans="1:15" hidden="1" x14ac:dyDescent="0.3">
      <c r="A1364" t="s">
        <v>1350</v>
      </c>
      <c r="B1364">
        <v>660369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2789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https://aterpa-my.sharepoint.com/:f:/g/personal/luis_nunes_aterpa_com_br/IgCVlEOybDu1RrUmmUcPpVgkATRdwz5TarAfYpSYiAP79mY?e=3yxZxw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4" t="s">
        <v>4787</v>
      </c>
    </row>
    <row r="1365" spans="1:15" hidden="1" x14ac:dyDescent="0.3">
      <c r="A1365" t="s">
        <v>1353</v>
      </c>
      <c r="B1365">
        <v>2194247</v>
      </c>
      <c r="C1365" t="s">
        <v>5407</v>
      </c>
      <c r="D1365" s="12">
        <v>45838</v>
      </c>
      <c r="E1365" t="s">
        <v>3542</v>
      </c>
      <c r="F1365" t="s">
        <v>2819</v>
      </c>
      <c r="G1365" t="s">
        <v>2788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https://aterpa-my.sharepoint.com/:f:/g/personal/luis_nunes_aterpa_com_br/IgCVlEOybDu1RrUmmUcPpVgkATRdwz5TarAfYpSYiAP79mY?e=3yxZxw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5" t="s">
        <v>4787</v>
      </c>
    </row>
    <row r="1366" spans="1:15" hidden="1" x14ac:dyDescent="0.3">
      <c r="A1366" t="s">
        <v>1354</v>
      </c>
      <c r="B1366">
        <v>417376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2789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https://aterpa-my.sharepoint.com/:f:/g/personal/luis_nunes_aterpa_com_br/IgCVlEOybDu1RrUmmUcPpVgkATRdwz5TarAfYpSYiAP79mY?e=3yxZxw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6" t="s">
        <v>4787</v>
      </c>
    </row>
    <row r="1367" spans="1:15" hidden="1" x14ac:dyDescent="0.3">
      <c r="A1367" t="s">
        <v>1355</v>
      </c>
      <c r="B1367">
        <v>2409037</v>
      </c>
      <c r="C1367" t="s">
        <v>5407</v>
      </c>
      <c r="D1367" s="12">
        <v>45838</v>
      </c>
      <c r="E1367" t="s">
        <v>3543</v>
      </c>
      <c r="F1367" t="s">
        <v>2819</v>
      </c>
      <c r="G1367" t="s">
        <v>2788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https://aterpa-my.sharepoint.com/:f:/g/personal/luis_nunes_aterpa_com_br/IgCVlEOybDu1RrUmmUcPpVgkATRdwz5TarAfYpSYiAP79mY?e=3yxZxw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7" t="s">
        <v>4787</v>
      </c>
    </row>
    <row r="1368" spans="1:15" hidden="1" x14ac:dyDescent="0.3">
      <c r="A1368" t="s">
        <v>1356</v>
      </c>
      <c r="B1368">
        <v>575620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2789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https://aterpa-my.sharepoint.com/:f:/g/personal/luis_nunes_aterpa_com_br/IgCVlEOybDu1RrUmmUcPpVgkATRdwz5TarAfYpSYiAP79mY?e=3yxZxw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8" t="s">
        <v>4787</v>
      </c>
    </row>
    <row r="1369" spans="1:15" hidden="1" x14ac:dyDescent="0.3">
      <c r="A1369" t="s">
        <v>1357</v>
      </c>
      <c r="B1369">
        <v>2301508</v>
      </c>
      <c r="C1369" t="s">
        <v>5407</v>
      </c>
      <c r="D1369" s="12">
        <v>45838</v>
      </c>
      <c r="E1369" t="s">
        <v>3544</v>
      </c>
      <c r="F1369" t="s">
        <v>2800</v>
      </c>
      <c r="G1369" t="s">
        <v>2788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https://aterpa-my.sharepoint.com/:f:/g/personal/luis_nunes_aterpa_com_br/IgCVlEOybDu1RrUmmUcPpVgkATRdwz5TarAfYpSYiAP79mY?e=3yxZxw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69" t="s">
        <v>4787</v>
      </c>
    </row>
    <row r="1370" spans="1:15" hidden="1" x14ac:dyDescent="0.3">
      <c r="A1370" t="s">
        <v>1358</v>
      </c>
      <c r="B1370">
        <v>512104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2789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https://aterpa-my.sharepoint.com/:f:/g/personal/luis_nunes_aterpa_com_br/IgCVlEOybDu1RrUmmUcPpVgkATRdwz5TarAfYpSYiAP79mY?e=3yxZxw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0" t="s">
        <v>4787</v>
      </c>
    </row>
    <row r="1371" spans="1:15" hidden="1" x14ac:dyDescent="0.3">
      <c r="A1371" t="s">
        <v>1359</v>
      </c>
      <c r="B1371">
        <v>2446984</v>
      </c>
      <c r="C1371" t="s">
        <v>5407</v>
      </c>
      <c r="D1371" s="12">
        <v>45838</v>
      </c>
      <c r="E1371" t="s">
        <v>3545</v>
      </c>
      <c r="F1371" t="s">
        <v>2800</v>
      </c>
      <c r="G1371" t="s">
        <v>2788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https://aterpa-my.sharepoint.com/:f:/g/personal/luis_nunes_aterpa_com_br/IgCVlEOybDu1RrUmmUcPpVgkATRdwz5TarAfYpSYiAP79mY?e=3yxZxw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1" t="s">
        <v>4787</v>
      </c>
    </row>
    <row r="1372" spans="1:15" hidden="1" x14ac:dyDescent="0.3">
      <c r="A1372" t="s">
        <v>1360</v>
      </c>
      <c r="B1372">
        <v>679626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2789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https://aterpa-my.sharepoint.com/:f:/g/personal/luis_nunes_aterpa_com_br/IgCVlEOybDu1RrUmmUcPpVgkATRdwz5TarAfYpSYiAP79mY?e=3yxZxw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2" t="s">
        <v>4787</v>
      </c>
    </row>
    <row r="1373" spans="1:15" hidden="1" x14ac:dyDescent="0.3">
      <c r="A1373" t="s">
        <v>1361</v>
      </c>
      <c r="B1373">
        <v>3378979</v>
      </c>
      <c r="C1373" t="s">
        <v>5407</v>
      </c>
      <c r="D1373" s="12">
        <v>45838</v>
      </c>
      <c r="E1373" t="s">
        <v>3546</v>
      </c>
      <c r="F1373" t="s">
        <v>2800</v>
      </c>
      <c r="G1373" t="s">
        <v>2788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https://aterpa-my.sharepoint.com/:f:/g/personal/luis_nunes_aterpa_com_br/IgCVlEOybDu1RrUmmUcPpVgkATRdwz5TarAfYpSYiAP79mY?e=3yxZxw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3" t="s">
        <v>4787</v>
      </c>
    </row>
    <row r="1374" spans="1:15" hidden="1" x14ac:dyDescent="0.3">
      <c r="A1374" t="s">
        <v>1362</v>
      </c>
      <c r="B1374">
        <v>580270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2789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https://aterpa-my.sharepoint.com/:f:/g/personal/luis_nunes_aterpa_com_br/IgCVlEOybDu1RrUmmUcPpVgkATRdwz5TarAfYpSYiAP79mY?e=3yxZxw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4" t="s">
        <v>4787</v>
      </c>
    </row>
    <row r="1375" spans="1:15" hidden="1" x14ac:dyDescent="0.3">
      <c r="A1375" t="s">
        <v>1363</v>
      </c>
      <c r="B1375">
        <v>925032</v>
      </c>
      <c r="C1375" t="s">
        <v>5407</v>
      </c>
      <c r="D1375" s="12">
        <v>45838</v>
      </c>
      <c r="E1375" t="s">
        <v>3547</v>
      </c>
      <c r="F1375" t="s">
        <v>2819</v>
      </c>
      <c r="G1375" t="s">
        <v>2788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https://aterpa-my.sharepoint.com/:f:/g/personal/luis_nunes_aterpa_com_br/IgCVlEOybDu1RrUmmUcPpVgkATRdwz5TarAfYpSYiAP79mY?e=3yxZxw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5" t="s">
        <v>4787</v>
      </c>
    </row>
    <row r="1376" spans="1:15" hidden="1" x14ac:dyDescent="0.3">
      <c r="A1376" t="s">
        <v>1364</v>
      </c>
      <c r="B1376">
        <v>278755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2789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https://aterpa-my.sharepoint.com/:f:/g/personal/luis_nunes_aterpa_com_br/IgCVlEOybDu1RrUmmUcPpVgkATRdwz5TarAfYpSYiAP79mY?e=3yxZxw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6" t="s">
        <v>4787</v>
      </c>
    </row>
    <row r="1377" spans="1:15" hidden="1" x14ac:dyDescent="0.3">
      <c r="A1377" t="s">
        <v>1365</v>
      </c>
      <c r="B1377">
        <v>927729</v>
      </c>
      <c r="C1377" t="s">
        <v>5407</v>
      </c>
      <c r="D1377" s="12">
        <v>45838</v>
      </c>
      <c r="E1377" t="s">
        <v>3548</v>
      </c>
      <c r="F1377" t="s">
        <v>2819</v>
      </c>
      <c r="G1377" t="s">
        <v>2788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https://aterpa-my.sharepoint.com/:f:/g/personal/luis_nunes_aterpa_com_br/IgCVlEOybDu1RrUmmUcPpVgkATRdwz5TarAfYpSYiAP79mY?e=3yxZxw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7" t="s">
        <v>4787</v>
      </c>
    </row>
    <row r="1378" spans="1:15" hidden="1" x14ac:dyDescent="0.3">
      <c r="A1378" t="s">
        <v>1366</v>
      </c>
      <c r="B1378">
        <v>432518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2789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https://aterpa-my.sharepoint.com/:f:/g/personal/luis_nunes_aterpa_com_br/IgCVlEOybDu1RrUmmUcPpVgkATRdwz5TarAfYpSYiAP79mY?e=3yxZxw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8" t="s">
        <v>4787</v>
      </c>
    </row>
    <row r="1379" spans="1:15" hidden="1" x14ac:dyDescent="0.3">
      <c r="A1379" t="s">
        <v>1367</v>
      </c>
      <c r="B1379">
        <v>1004709</v>
      </c>
      <c r="C1379" t="s">
        <v>5407</v>
      </c>
      <c r="D1379" s="12">
        <v>45838</v>
      </c>
      <c r="E1379" t="s">
        <v>3549</v>
      </c>
      <c r="F1379" t="s">
        <v>2787</v>
      </c>
      <c r="G1379" t="s">
        <v>2788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https://aterpa-my.sharepoint.com/:f:/g/personal/luis_nunes_aterpa_com_br/IgCVlEOybDu1RrUmmUcPpVgkATRdwz5TarAfYpSYiAP79mY?e=3yxZxw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79" t="s">
        <v>4787</v>
      </c>
    </row>
    <row r="1380" spans="1:15" hidden="1" x14ac:dyDescent="0.3">
      <c r="A1380" t="s">
        <v>1368</v>
      </c>
      <c r="B1380">
        <v>332524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2789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https://aterpa-my.sharepoint.com/:f:/g/personal/luis_nunes_aterpa_com_br/IgCVlEOybDu1RrUmmUcPpVgkATRdwz5TarAfYpSYiAP79mY?e=3yxZxw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80" t="s">
        <v>4787</v>
      </c>
    </row>
    <row r="1381" spans="1:15" hidden="1" x14ac:dyDescent="0.3">
      <c r="A1381" t="s">
        <v>1383</v>
      </c>
      <c r="B1381">
        <v>2044536</v>
      </c>
      <c r="C1381" t="s">
        <v>5407</v>
      </c>
      <c r="D1381" s="12">
        <v>45838</v>
      </c>
      <c r="E1381" t="s">
        <v>3558</v>
      </c>
      <c r="F1381" t="s">
        <v>2819</v>
      </c>
      <c r="G1381" t="s">
        <v>2788</v>
      </c>
      <c r="H1381" t="str">
        <f>IF(_xlfn.XLOOKUP(E1381,LD_01[DOCUMENTO],LD_01[REVISÃO])=F1381,"VIGENTE","OBSOLETO")</f>
        <v>OBSOLETO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https://aterpa-my.sharepoint.com/:f:/g/personal/luis_nunes_aterpa_com_br/IgCVlEOybDu1RrUmmUcPpVgkATRdwz5TarAfYpSYiAP79mY?e=3yxZxw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1" t="s">
        <v>4787</v>
      </c>
    </row>
    <row r="1382" spans="1:15" hidden="1" x14ac:dyDescent="0.3">
      <c r="A1382" t="s">
        <v>1384</v>
      </c>
      <c r="B1382">
        <v>319121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2789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https://aterpa-my.sharepoint.com/:f:/g/personal/luis_nunes_aterpa_com_br/IgCVlEOybDu1RrUmmUcPpVgkATRdwz5TarAfYpSYiAP79mY?e=3yxZxw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2" t="s">
        <v>4787</v>
      </c>
    </row>
    <row r="1383" spans="1:15" hidden="1" x14ac:dyDescent="0.3">
      <c r="A1383" t="s">
        <v>1385</v>
      </c>
      <c r="B1383">
        <v>2324702</v>
      </c>
      <c r="C1383" t="s">
        <v>5407</v>
      </c>
      <c r="D1383" s="12">
        <v>45838</v>
      </c>
      <c r="E1383" t="s">
        <v>3559</v>
      </c>
      <c r="F1383" t="s">
        <v>2819</v>
      </c>
      <c r="G1383" t="s">
        <v>2788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https://aterpa-my.sharepoint.com/:f:/g/personal/luis_nunes_aterpa_com_br/IgCVlEOybDu1RrUmmUcPpVgkATRdwz5TarAfYpSYiAP79mY?e=3yxZxw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3" t="s">
        <v>4787</v>
      </c>
    </row>
    <row r="1384" spans="1:15" hidden="1" x14ac:dyDescent="0.3">
      <c r="A1384" t="s">
        <v>1386</v>
      </c>
      <c r="B1384">
        <v>405220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2789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https://aterpa-my.sharepoint.com/:f:/g/personal/luis_nunes_aterpa_com_br/IgCVlEOybDu1RrUmmUcPpVgkATRdwz5TarAfYpSYiAP79mY?e=3yxZxw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4" t="s">
        <v>4787</v>
      </c>
    </row>
    <row r="1385" spans="1:15" hidden="1" x14ac:dyDescent="0.3">
      <c r="A1385" t="s">
        <v>1387</v>
      </c>
      <c r="B1385">
        <v>2707056</v>
      </c>
      <c r="C1385" t="s">
        <v>5407</v>
      </c>
      <c r="D1385" s="12">
        <v>45838</v>
      </c>
      <c r="E1385" t="s">
        <v>3560</v>
      </c>
      <c r="F1385" t="s">
        <v>2798</v>
      </c>
      <c r="G1385" t="s">
        <v>2788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https://aterpa-my.sharepoint.com/:f:/g/personal/luis_nunes_aterpa_com_br/IgCVlEOybDu1RrUmmUcPpVgkATRdwz5TarAfYpSYiAP79mY?e=3yxZxw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5" t="s">
        <v>4787</v>
      </c>
    </row>
    <row r="1386" spans="1:15" hidden="1" x14ac:dyDescent="0.3">
      <c r="A1386" t="s">
        <v>1388</v>
      </c>
      <c r="B1386">
        <v>393610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2789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https://aterpa-my.sharepoint.com/:f:/g/personal/luis_nunes_aterpa_com_br/IgCVlEOybDu1RrUmmUcPpVgkATRdwz5TarAfYpSYiAP79mY?e=3yxZxw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6" t="s">
        <v>4787</v>
      </c>
    </row>
    <row r="1387" spans="1:15" hidden="1" x14ac:dyDescent="0.3">
      <c r="A1387" t="s">
        <v>1389</v>
      </c>
      <c r="B1387">
        <v>3555492</v>
      </c>
      <c r="C1387" t="s">
        <v>5407</v>
      </c>
      <c r="D1387" s="12">
        <v>45838</v>
      </c>
      <c r="E1387" t="s">
        <v>3561</v>
      </c>
      <c r="F1387" t="s">
        <v>2798</v>
      </c>
      <c r="G1387" t="s">
        <v>2788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https://aterpa-my.sharepoint.com/:f:/g/personal/luis_nunes_aterpa_com_br/IgCVlEOybDu1RrUmmUcPpVgkATRdwz5TarAfYpSYiAP79mY?e=3yxZxw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7" t="s">
        <v>4787</v>
      </c>
    </row>
    <row r="1388" spans="1:15" hidden="1" x14ac:dyDescent="0.3">
      <c r="A1388" t="s">
        <v>1390</v>
      </c>
      <c r="B1388">
        <v>506887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2789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https://aterpa-my.sharepoint.com/:f:/g/personal/luis_nunes_aterpa_com_br/IgCVlEOybDu1RrUmmUcPpVgkATRdwz5TarAfYpSYiAP79mY?e=3yxZxw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8" t="s">
        <v>4787</v>
      </c>
    </row>
    <row r="1389" spans="1:15" hidden="1" x14ac:dyDescent="0.3">
      <c r="A1389" t="s">
        <v>1391</v>
      </c>
      <c r="B1389">
        <v>4242920</v>
      </c>
      <c r="C1389" t="s">
        <v>5407</v>
      </c>
      <c r="D1389" s="12">
        <v>45838</v>
      </c>
      <c r="E1389" t="s">
        <v>3562</v>
      </c>
      <c r="F1389" t="s">
        <v>2798</v>
      </c>
      <c r="G1389" t="s">
        <v>2788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https://aterpa-my.sharepoint.com/:f:/g/personal/luis_nunes_aterpa_com_br/IgCVlEOybDu1RrUmmUcPpVgkATRdwz5TarAfYpSYiAP79mY?e=3yxZxw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89" t="s">
        <v>4787</v>
      </c>
    </row>
    <row r="1390" spans="1:15" hidden="1" x14ac:dyDescent="0.3">
      <c r="A1390" t="s">
        <v>1392</v>
      </c>
      <c r="B1390">
        <v>436280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2789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https://aterpa-my.sharepoint.com/:f:/g/personal/luis_nunes_aterpa_com_br/IgCVlEOybDu1RrUmmUcPpVgkATRdwz5TarAfYpSYiAP79mY?e=3yxZxw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0" t="s">
        <v>4787</v>
      </c>
    </row>
    <row r="1391" spans="1:15" hidden="1" x14ac:dyDescent="0.3">
      <c r="A1391" t="s">
        <v>1393</v>
      </c>
      <c r="B1391">
        <v>4704931</v>
      </c>
      <c r="C1391" t="s">
        <v>5407</v>
      </c>
      <c r="D1391" s="12">
        <v>45838</v>
      </c>
      <c r="E1391" t="s">
        <v>3563</v>
      </c>
      <c r="F1391" t="s">
        <v>2798</v>
      </c>
      <c r="G1391" t="s">
        <v>2788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https://aterpa-my.sharepoint.com/:f:/g/personal/luis_nunes_aterpa_com_br/IgCVlEOybDu1RrUmmUcPpVgkATRdwz5TarAfYpSYiAP79mY?e=3yxZxw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1" t="s">
        <v>4787</v>
      </c>
    </row>
    <row r="1392" spans="1:15" hidden="1" x14ac:dyDescent="0.3">
      <c r="A1392" t="s">
        <v>1394</v>
      </c>
      <c r="B1392">
        <v>1562178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2789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https://aterpa-my.sharepoint.com/:f:/g/personal/luis_nunes_aterpa_com_br/IgCVlEOybDu1RrUmmUcPpVgkATRdwz5TarAfYpSYiAP79mY?e=3yxZxw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2" t="s">
        <v>4787</v>
      </c>
    </row>
    <row r="1393" spans="1:15" hidden="1" x14ac:dyDescent="0.3">
      <c r="A1393" t="s">
        <v>1395</v>
      </c>
      <c r="B1393">
        <v>4434646</v>
      </c>
      <c r="C1393" t="s">
        <v>5407</v>
      </c>
      <c r="D1393" s="12">
        <v>45838</v>
      </c>
      <c r="E1393" t="s">
        <v>3564</v>
      </c>
      <c r="F1393" t="s">
        <v>2798</v>
      </c>
      <c r="G1393" t="s">
        <v>2788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https://aterpa-my.sharepoint.com/:f:/g/personal/luis_nunes_aterpa_com_br/IgCVlEOybDu1RrUmmUcPpVgkATRdwz5TarAfYpSYiAP79mY?e=3yxZxw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3" t="s">
        <v>4787</v>
      </c>
    </row>
    <row r="1394" spans="1:15" hidden="1" x14ac:dyDescent="0.3">
      <c r="A1394" t="s">
        <v>1396</v>
      </c>
      <c r="B1394">
        <v>1228269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2789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https://aterpa-my.sharepoint.com/:f:/g/personal/luis_nunes_aterpa_com_br/IgCVlEOybDu1RrUmmUcPpVgkATRdwz5TarAfYpSYiAP79mY?e=3yxZxw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4" t="s">
        <v>4787</v>
      </c>
    </row>
    <row r="1395" spans="1:15" hidden="1" x14ac:dyDescent="0.3">
      <c r="A1395" t="s">
        <v>1397</v>
      </c>
      <c r="B1395">
        <v>4447462</v>
      </c>
      <c r="C1395" t="s">
        <v>5407</v>
      </c>
      <c r="D1395" s="12">
        <v>45838</v>
      </c>
      <c r="E1395" t="s">
        <v>3565</v>
      </c>
      <c r="F1395" t="s">
        <v>2798</v>
      </c>
      <c r="G1395" t="s">
        <v>2788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https://aterpa-my.sharepoint.com/:f:/g/personal/luis_nunes_aterpa_com_br/IgCVlEOybDu1RrUmmUcPpVgkATRdwz5TarAfYpSYiAP79mY?e=3yxZxw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5" t="s">
        <v>4787</v>
      </c>
    </row>
    <row r="1396" spans="1:15" hidden="1" x14ac:dyDescent="0.3">
      <c r="A1396" t="s">
        <v>1398</v>
      </c>
      <c r="B1396">
        <v>1626880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2789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https://aterpa-my.sharepoint.com/:f:/g/personal/luis_nunes_aterpa_com_br/IgCVlEOybDu1RrUmmUcPpVgkATRdwz5TarAfYpSYiAP79mY?e=3yxZxw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396" t="s">
        <v>4787</v>
      </c>
    </row>
    <row r="1397" spans="1:15" hidden="1" x14ac:dyDescent="0.3">
      <c r="A1397" t="s">
        <v>1371</v>
      </c>
      <c r="B1397">
        <v>3479106</v>
      </c>
      <c r="C1397" t="s">
        <v>5407</v>
      </c>
      <c r="D1397" s="12">
        <v>45838</v>
      </c>
      <c r="E1397" t="s">
        <v>3552</v>
      </c>
      <c r="F1397" t="s">
        <v>2800</v>
      </c>
      <c r="G1397" t="s">
        <v>2788</v>
      </c>
      <c r="H1397" t="str">
        <f>IF(_xlfn.XLOOKUP(E1397,LD_01[DOCUMENTO],LD_01[REVISÃO])=F1397,"VIGENTE","OBSOLETO")</f>
        <v>VIGENTE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https://aterpa-my.sharepoint.com/:f:/g/personal/luis_nunes_aterpa_com_br/IgCVlEOybDu1RrUmmUcPpVgkATRdwz5TarAfYpSYiAP79mY?e=3yxZxw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97" t="s">
        <v>4787</v>
      </c>
    </row>
    <row r="1398" spans="1:15" hidden="1" x14ac:dyDescent="0.3">
      <c r="A1398" t="s">
        <v>1372</v>
      </c>
      <c r="B1398">
        <v>1138018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2789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https://aterpa-my.sharepoint.com/:f:/g/personal/luis_nunes_aterpa_com_br/IgCVlEOybDu1RrUmmUcPpVgkATRdwz5TarAfYpSYiAP79mY?e=3yxZxw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98" t="s">
        <v>4787</v>
      </c>
    </row>
    <row r="1399" spans="1:15" hidden="1" x14ac:dyDescent="0.3">
      <c r="A1399" t="s">
        <v>1373</v>
      </c>
      <c r="B1399">
        <v>3890664</v>
      </c>
      <c r="C1399" t="s">
        <v>5407</v>
      </c>
      <c r="D1399" s="12">
        <v>45838</v>
      </c>
      <c r="E1399" t="s">
        <v>3553</v>
      </c>
      <c r="F1399" t="s">
        <v>2798</v>
      </c>
      <c r="G1399" t="s">
        <v>2788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https://aterpa-my.sharepoint.com/:f:/g/personal/luis_nunes_aterpa_com_br/IgCVlEOybDu1RrUmmUcPpVgkATRdwz5TarAfYpSYiAP79mY?e=3yxZxw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399" t="s">
        <v>4787</v>
      </c>
    </row>
    <row r="1400" spans="1:15" hidden="1" x14ac:dyDescent="0.3">
      <c r="A1400" t="s">
        <v>1374</v>
      </c>
      <c r="B1400">
        <v>1071654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2789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https://aterpa-my.sharepoint.com/:f:/g/personal/luis_nunes_aterpa_com_br/IgCVlEOybDu1RrUmmUcPpVgkATRdwz5TarAfYpSYiAP79mY?e=3yxZxw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0" t="s">
        <v>4787</v>
      </c>
    </row>
    <row r="1401" spans="1:15" hidden="1" x14ac:dyDescent="0.3">
      <c r="A1401" t="s">
        <v>1375</v>
      </c>
      <c r="B1401">
        <v>3529145</v>
      </c>
      <c r="C1401" t="s">
        <v>5407</v>
      </c>
      <c r="D1401" s="12">
        <v>45838</v>
      </c>
      <c r="E1401" t="s">
        <v>3554</v>
      </c>
      <c r="F1401" t="s">
        <v>2800</v>
      </c>
      <c r="G1401" t="s">
        <v>2788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https://aterpa-my.sharepoint.com/:f:/g/personal/luis_nunes_aterpa_com_br/IgCVlEOybDu1RrUmmUcPpVgkATRdwz5TarAfYpSYiAP79mY?e=3yxZxw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1" t="s">
        <v>4787</v>
      </c>
    </row>
    <row r="1402" spans="1:15" hidden="1" x14ac:dyDescent="0.3">
      <c r="A1402" t="s">
        <v>1376</v>
      </c>
      <c r="B1402">
        <v>883845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2789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https://aterpa-my.sharepoint.com/:f:/g/personal/luis_nunes_aterpa_com_br/IgCVlEOybDu1RrUmmUcPpVgkATRdwz5TarAfYpSYiAP79mY?e=3yxZxw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2" t="s">
        <v>4787</v>
      </c>
    </row>
    <row r="1403" spans="1:15" hidden="1" x14ac:dyDescent="0.3">
      <c r="A1403" t="s">
        <v>1377</v>
      </c>
      <c r="B1403">
        <v>1576678</v>
      </c>
      <c r="C1403" t="s">
        <v>5407</v>
      </c>
      <c r="D1403" s="12">
        <v>45838</v>
      </c>
      <c r="E1403" t="s">
        <v>3555</v>
      </c>
      <c r="F1403" t="s">
        <v>2792</v>
      </c>
      <c r="G1403" t="s">
        <v>2788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https://aterpa-my.sharepoint.com/:f:/g/personal/luis_nunes_aterpa_com_br/IgCVlEOybDu1RrUmmUcPpVgkATRdwz5TarAfYpSYiAP79mY?e=3yxZxw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3" t="s">
        <v>4787</v>
      </c>
    </row>
    <row r="1404" spans="1:15" hidden="1" x14ac:dyDescent="0.3">
      <c r="A1404" t="s">
        <v>1378</v>
      </c>
      <c r="B1404">
        <v>282523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2789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https://aterpa-my.sharepoint.com/:f:/g/personal/luis_nunes_aterpa_com_br/IgCVlEOybDu1RrUmmUcPpVgkATRdwz5TarAfYpSYiAP79mY?e=3yxZxw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4" t="s">
        <v>4787</v>
      </c>
    </row>
    <row r="1405" spans="1:15" hidden="1" x14ac:dyDescent="0.3">
      <c r="A1405" t="s">
        <v>1379</v>
      </c>
      <c r="B1405">
        <v>1711522</v>
      </c>
      <c r="C1405" t="s">
        <v>5407</v>
      </c>
      <c r="D1405" s="12">
        <v>45838</v>
      </c>
      <c r="E1405" t="s">
        <v>3556</v>
      </c>
      <c r="F1405" t="s">
        <v>2792</v>
      </c>
      <c r="G1405" t="s">
        <v>2788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https://aterpa-my.sharepoint.com/:f:/g/personal/luis_nunes_aterpa_com_br/IgCVlEOybDu1RrUmmUcPpVgkATRdwz5TarAfYpSYiAP79mY?e=3yxZxw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5" t="s">
        <v>4787</v>
      </c>
    </row>
    <row r="1406" spans="1:15" hidden="1" x14ac:dyDescent="0.3">
      <c r="A1406" t="s">
        <v>1380</v>
      </c>
      <c r="B1406">
        <v>381484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2789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https://aterpa-my.sharepoint.com/:f:/g/personal/luis_nunes_aterpa_com_br/IgCVlEOybDu1RrUmmUcPpVgkATRdwz5TarAfYpSYiAP79mY?e=3yxZxw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6" t="s">
        <v>4787</v>
      </c>
    </row>
    <row r="1407" spans="1:15" hidden="1" x14ac:dyDescent="0.3">
      <c r="A1407" t="s">
        <v>1381</v>
      </c>
      <c r="B1407">
        <v>3756943</v>
      </c>
      <c r="C1407" t="s">
        <v>5407</v>
      </c>
      <c r="D1407" s="12">
        <v>45838</v>
      </c>
      <c r="E1407" t="s">
        <v>3557</v>
      </c>
      <c r="F1407" t="s">
        <v>2787</v>
      </c>
      <c r="G1407" t="s">
        <v>2788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https://aterpa-my.sharepoint.com/:f:/g/personal/luis_nunes_aterpa_com_br/IgCVlEOybDu1RrUmmUcPpVgkATRdwz5TarAfYpSYiAP79mY?e=3yxZxw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7" t="s">
        <v>4787</v>
      </c>
    </row>
    <row r="1408" spans="1:15" hidden="1" x14ac:dyDescent="0.3">
      <c r="A1408" t="s">
        <v>1382</v>
      </c>
      <c r="B1408">
        <v>251771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2789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https://aterpa-my.sharepoint.com/:f:/g/personal/luis_nunes_aterpa_com_br/IgCVlEOybDu1RrUmmUcPpVgkATRdwz5TarAfYpSYiAP79mY?e=3yxZxw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8" t="s">
        <v>4787</v>
      </c>
    </row>
    <row r="1409" spans="1:15" hidden="1" x14ac:dyDescent="0.3">
      <c r="A1409" t="s">
        <v>1402</v>
      </c>
      <c r="B1409">
        <v>4734877</v>
      </c>
      <c r="C1409" t="s">
        <v>5407</v>
      </c>
      <c r="D1409" s="12">
        <v>45838</v>
      </c>
      <c r="E1409" t="s">
        <v>3568</v>
      </c>
      <c r="F1409" t="s">
        <v>2819</v>
      </c>
      <c r="G1409" t="s">
        <v>2788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https://aterpa-my.sharepoint.com/:f:/g/personal/luis_nunes_aterpa_com_br/IgCVlEOybDu1RrUmmUcPpVgkATRdwz5TarAfYpSYiAP79mY?e=3yxZxw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09" t="s">
        <v>4787</v>
      </c>
    </row>
    <row r="1410" spans="1:15" hidden="1" x14ac:dyDescent="0.3">
      <c r="A1410" t="s">
        <v>1403</v>
      </c>
      <c r="B1410">
        <v>345506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2789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https://aterpa-my.sharepoint.com/:f:/g/personal/luis_nunes_aterpa_com_br/IgCVlEOybDu1RrUmmUcPpVgkATRdwz5TarAfYpSYiAP79mY?e=3yxZxw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10" t="s">
        <v>4787</v>
      </c>
    </row>
    <row r="1411" spans="1:15" hidden="1" x14ac:dyDescent="0.3">
      <c r="A1411" t="s">
        <v>1404</v>
      </c>
      <c r="B1411">
        <v>5540505</v>
      </c>
      <c r="C1411" t="s">
        <v>5407</v>
      </c>
      <c r="D1411" s="12">
        <v>45838</v>
      </c>
      <c r="E1411" t="s">
        <v>3569</v>
      </c>
      <c r="F1411" t="s">
        <v>2819</v>
      </c>
      <c r="G1411" t="s">
        <v>2788</v>
      </c>
      <c r="H1411" t="str">
        <f>IF(_xlfn.XLOOKUP(E1411,LD_01[DOCUMENTO],LD_01[REVISÃO])=F1411,"VIGENTE","OBSOLETO")</f>
        <v>OBSOLETO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https://aterpa-my.sharepoint.com/:f:/g/personal/luis_nunes_aterpa_com_br/IgCVlEOybDu1RrUmmUcPpVgkATRdwz5TarAfYpSYiAP79mY?e=3yxZxw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1" t="s">
        <v>4787</v>
      </c>
    </row>
    <row r="1412" spans="1:15" hidden="1" x14ac:dyDescent="0.3">
      <c r="A1412" t="s">
        <v>1405</v>
      </c>
      <c r="B1412">
        <v>398895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2789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https://aterpa-my.sharepoint.com/:f:/g/personal/luis_nunes_aterpa_com_br/IgCVlEOybDu1RrUmmUcPpVgkATRdwz5TarAfYpSYiAP79mY?e=3yxZxw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2" t="s">
        <v>4787</v>
      </c>
    </row>
    <row r="1413" spans="1:15" hidden="1" x14ac:dyDescent="0.3">
      <c r="A1413" t="s">
        <v>1406</v>
      </c>
      <c r="B1413">
        <v>2873293</v>
      </c>
      <c r="C1413" t="s">
        <v>5407</v>
      </c>
      <c r="D1413" s="12">
        <v>45838</v>
      </c>
      <c r="E1413" t="s">
        <v>3570</v>
      </c>
      <c r="F1413" t="s">
        <v>2798</v>
      </c>
      <c r="G1413" t="s">
        <v>2788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https://aterpa-my.sharepoint.com/:f:/g/personal/luis_nunes_aterpa_com_br/IgCVlEOybDu1RrUmmUcPpVgkATRdwz5TarAfYpSYiAP79mY?e=3yxZxw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3" t="s">
        <v>4787</v>
      </c>
    </row>
    <row r="1414" spans="1:15" hidden="1" x14ac:dyDescent="0.3">
      <c r="A1414" t="s">
        <v>1407</v>
      </c>
      <c r="B1414">
        <v>493934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2789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https://aterpa-my.sharepoint.com/:f:/g/personal/luis_nunes_aterpa_com_br/IgCVlEOybDu1RrUmmUcPpVgkATRdwz5TarAfYpSYiAP79mY?e=3yxZxw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4" t="s">
        <v>4787</v>
      </c>
    </row>
    <row r="1415" spans="1:15" hidden="1" x14ac:dyDescent="0.3">
      <c r="A1415" t="s">
        <v>1408</v>
      </c>
      <c r="B1415">
        <v>2572342</v>
      </c>
      <c r="C1415" t="s">
        <v>5407</v>
      </c>
      <c r="D1415" s="12">
        <v>45838</v>
      </c>
      <c r="E1415" t="s">
        <v>3571</v>
      </c>
      <c r="F1415" t="s">
        <v>2798</v>
      </c>
      <c r="G1415" t="s">
        <v>2788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https://aterpa-my.sharepoint.com/:f:/g/personal/luis_nunes_aterpa_com_br/IgCVlEOybDu1RrUmmUcPpVgkATRdwz5TarAfYpSYiAP79mY?e=3yxZxw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5" t="s">
        <v>4787</v>
      </c>
    </row>
    <row r="1416" spans="1:15" hidden="1" x14ac:dyDescent="0.3">
      <c r="A1416" t="s">
        <v>1409</v>
      </c>
      <c r="B1416">
        <v>468270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2789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https://aterpa-my.sharepoint.com/:f:/g/personal/luis_nunes_aterpa_com_br/IgCVlEOybDu1RrUmmUcPpVgkATRdwz5TarAfYpSYiAP79mY?e=3yxZxw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6" t="s">
        <v>4787</v>
      </c>
    </row>
    <row r="1417" spans="1:15" hidden="1" x14ac:dyDescent="0.3">
      <c r="A1417" t="s">
        <v>1410</v>
      </c>
      <c r="B1417">
        <v>952701</v>
      </c>
      <c r="C1417" t="s">
        <v>5407</v>
      </c>
      <c r="D1417" s="12">
        <v>45838</v>
      </c>
      <c r="E1417" t="s">
        <v>3572</v>
      </c>
      <c r="F1417" t="s">
        <v>2819</v>
      </c>
      <c r="G1417" t="s">
        <v>2788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https://aterpa-my.sharepoint.com/:f:/g/personal/luis_nunes_aterpa_com_br/IgCVlEOybDu1RrUmmUcPpVgkATRdwz5TarAfYpSYiAP79mY?e=3yxZxw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7" t="s">
        <v>4787</v>
      </c>
    </row>
    <row r="1418" spans="1:15" hidden="1" x14ac:dyDescent="0.3">
      <c r="A1418" t="s">
        <v>1411</v>
      </c>
      <c r="B1418">
        <v>355972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2789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https://aterpa-my.sharepoint.com/:f:/g/personal/luis_nunes_aterpa_com_br/IgCVlEOybDu1RrUmmUcPpVgkATRdwz5TarAfYpSYiAP79mY?e=3yxZxw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18" t="s">
        <v>4787</v>
      </c>
    </row>
    <row r="1419" spans="1:15" hidden="1" x14ac:dyDescent="0.3">
      <c r="A1419" t="s">
        <v>1431</v>
      </c>
      <c r="B1419">
        <v>2419810</v>
      </c>
      <c r="C1419" t="s">
        <v>5407</v>
      </c>
      <c r="D1419" s="12">
        <v>45838</v>
      </c>
      <c r="E1419" t="s">
        <v>3586</v>
      </c>
      <c r="F1419" t="s">
        <v>2800</v>
      </c>
      <c r="G1419" t="s">
        <v>2788</v>
      </c>
      <c r="H1419" t="str">
        <f>IF(_xlfn.XLOOKUP(E1419,LD_01[DOCUMENTO],LD_01[REVISÃO])=F1419,"VIGENTE","OBSOLETO")</f>
        <v>VIGENTE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https://aterpa-my.sharepoint.com/:f:/g/personal/luis_nunes_aterpa_com_br/IgCVlEOybDu1RrUmmUcPpVgkATRdwz5TarAfYpSYiAP79mY?e=3yxZxw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19" t="s">
        <v>4787</v>
      </c>
    </row>
    <row r="1420" spans="1:15" hidden="1" x14ac:dyDescent="0.3">
      <c r="A1420" t="s">
        <v>1432</v>
      </c>
      <c r="B1420">
        <v>498794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2789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https://aterpa-my.sharepoint.com/:f:/g/personal/luis_nunes_aterpa_com_br/IgCVlEOybDu1RrUmmUcPpVgkATRdwz5TarAfYpSYiAP79mY?e=3yxZxw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0" t="s">
        <v>4787</v>
      </c>
    </row>
    <row r="1421" spans="1:15" hidden="1" x14ac:dyDescent="0.3">
      <c r="A1421" t="s">
        <v>1433</v>
      </c>
      <c r="B1421">
        <v>2581114</v>
      </c>
      <c r="C1421" t="s">
        <v>5407</v>
      </c>
      <c r="D1421" s="12">
        <v>45838</v>
      </c>
      <c r="E1421" t="s">
        <v>3587</v>
      </c>
      <c r="F1421" t="s">
        <v>2800</v>
      </c>
      <c r="G1421" t="s">
        <v>2788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https://aterpa-my.sharepoint.com/:f:/g/personal/luis_nunes_aterpa_com_br/IgCVlEOybDu1RrUmmUcPpVgkATRdwz5TarAfYpSYiAP79mY?e=3yxZxw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1" t="s">
        <v>4787</v>
      </c>
    </row>
    <row r="1422" spans="1:15" hidden="1" x14ac:dyDescent="0.3">
      <c r="A1422" t="s">
        <v>1434</v>
      </c>
      <c r="B1422">
        <v>702477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2789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https://aterpa-my.sharepoint.com/:f:/g/personal/luis_nunes_aterpa_com_br/IgCVlEOybDu1RrUmmUcPpVgkATRdwz5TarAfYpSYiAP79mY?e=3yxZxw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2" t="s">
        <v>4787</v>
      </c>
    </row>
    <row r="1423" spans="1:15" hidden="1" x14ac:dyDescent="0.3">
      <c r="A1423" t="s">
        <v>1435</v>
      </c>
      <c r="B1423">
        <v>3035120</v>
      </c>
      <c r="C1423" t="s">
        <v>5407</v>
      </c>
      <c r="D1423" s="12">
        <v>45838</v>
      </c>
      <c r="E1423" t="s">
        <v>3588</v>
      </c>
      <c r="F1423" t="s">
        <v>2800</v>
      </c>
      <c r="G1423" t="s">
        <v>2788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https://aterpa-my.sharepoint.com/:f:/g/personal/luis_nunes_aterpa_com_br/IgCVlEOybDu1RrUmmUcPpVgkATRdwz5TarAfYpSYiAP79mY?e=3yxZxw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3" t="s">
        <v>4787</v>
      </c>
    </row>
    <row r="1424" spans="1:15" hidden="1" x14ac:dyDescent="0.3">
      <c r="A1424" t="s">
        <v>1436</v>
      </c>
      <c r="B1424">
        <v>433647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2789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https://aterpa-my.sharepoint.com/:f:/g/personal/luis_nunes_aterpa_com_br/IgCVlEOybDu1RrUmmUcPpVgkATRdwz5TarAfYpSYiAP79mY?e=3yxZxw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4" t="s">
        <v>4787</v>
      </c>
    </row>
    <row r="1425" spans="1:15" hidden="1" x14ac:dyDescent="0.3">
      <c r="A1425" t="s">
        <v>1453</v>
      </c>
      <c r="B1425">
        <v>2508941</v>
      </c>
      <c r="C1425" t="s">
        <v>5407</v>
      </c>
      <c r="D1425" s="12">
        <v>45838</v>
      </c>
      <c r="E1425" t="s">
        <v>3598</v>
      </c>
      <c r="F1425" t="s">
        <v>2800</v>
      </c>
      <c r="G1425" t="s">
        <v>2788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https://aterpa-my.sharepoint.com/:f:/g/personal/luis_nunes_aterpa_com_br/IgCVlEOybDu1RrUmmUcPpVgkATRdwz5TarAfYpSYiAP79mY?e=3yxZxw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5" t="s">
        <v>4787</v>
      </c>
    </row>
    <row r="1426" spans="1:15" hidden="1" x14ac:dyDescent="0.3">
      <c r="A1426" t="s">
        <v>1454</v>
      </c>
      <c r="B1426">
        <v>698699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2789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https://aterpa-my.sharepoint.com/:f:/g/personal/luis_nunes_aterpa_com_br/IgCVlEOybDu1RrUmmUcPpVgkATRdwz5TarAfYpSYiAP79mY?e=3yxZxw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6" t="s">
        <v>4787</v>
      </c>
    </row>
    <row r="1427" spans="1:15" hidden="1" x14ac:dyDescent="0.3">
      <c r="A1427" t="s">
        <v>1455</v>
      </c>
      <c r="B1427">
        <v>2716750</v>
      </c>
      <c r="C1427" t="s">
        <v>5407</v>
      </c>
      <c r="D1427" s="12">
        <v>45838</v>
      </c>
      <c r="E1427" t="s">
        <v>3599</v>
      </c>
      <c r="F1427" t="s">
        <v>2800</v>
      </c>
      <c r="G1427" t="s">
        <v>2788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https://aterpa-my.sharepoint.com/:f:/g/personal/luis_nunes_aterpa_com_br/IgCVlEOybDu1RrUmmUcPpVgkATRdwz5TarAfYpSYiAP79mY?e=3yxZxw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7" t="s">
        <v>4787</v>
      </c>
    </row>
    <row r="1428" spans="1:15" hidden="1" x14ac:dyDescent="0.3">
      <c r="A1428" t="s">
        <v>1456</v>
      </c>
      <c r="B1428">
        <v>835766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2789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https://aterpa-my.sharepoint.com/:f:/g/personal/luis_nunes_aterpa_com_br/IgCVlEOybDu1RrUmmUcPpVgkATRdwz5TarAfYpSYiAP79mY?e=3yxZxw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8" t="s">
        <v>4787</v>
      </c>
    </row>
    <row r="1429" spans="1:15" hidden="1" x14ac:dyDescent="0.3">
      <c r="A1429" t="s">
        <v>1457</v>
      </c>
      <c r="B1429">
        <v>14747041</v>
      </c>
      <c r="C1429" t="s">
        <v>5407</v>
      </c>
      <c r="D1429" s="12">
        <v>45838</v>
      </c>
      <c r="E1429" t="s">
        <v>3600</v>
      </c>
      <c r="F1429" t="s">
        <v>2798</v>
      </c>
      <c r="G1429" t="s">
        <v>2788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https://aterpa-my.sharepoint.com/:f:/g/personal/luis_nunes_aterpa_com_br/IgCVlEOybDu1RrUmmUcPpVgkATRdwz5TarAfYpSYiAP79mY?e=3yxZxw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29" t="s">
        <v>4787</v>
      </c>
    </row>
    <row r="1430" spans="1:15" hidden="1" x14ac:dyDescent="0.3">
      <c r="A1430" t="s">
        <v>1458</v>
      </c>
      <c r="B1430">
        <v>432890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2789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https://aterpa-my.sharepoint.com/:f:/g/personal/luis_nunes_aterpa_com_br/IgCVlEOybDu1RrUmmUcPpVgkATRdwz5TarAfYpSYiAP79mY?e=3yxZxw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0" t="s">
        <v>4787</v>
      </c>
    </row>
    <row r="1431" spans="1:15" hidden="1" x14ac:dyDescent="0.3">
      <c r="A1431" t="s">
        <v>1438</v>
      </c>
      <c r="B1431">
        <v>2602003</v>
      </c>
      <c r="C1431" t="s">
        <v>5407</v>
      </c>
      <c r="D1431" s="12">
        <v>45838</v>
      </c>
      <c r="E1431" t="s">
        <v>3590</v>
      </c>
      <c r="F1431" t="s">
        <v>2819</v>
      </c>
      <c r="G1431" t="s">
        <v>2788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https://aterpa-my.sharepoint.com/:f:/g/personal/luis_nunes_aterpa_com_br/IgCVlEOybDu1RrUmmUcPpVgkATRdwz5TarAfYpSYiAP79mY?e=3yxZxw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1" t="s">
        <v>4787</v>
      </c>
    </row>
    <row r="1432" spans="1:15" hidden="1" x14ac:dyDescent="0.3">
      <c r="A1432" t="s">
        <v>1439</v>
      </c>
      <c r="B1432">
        <v>564257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2789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https://aterpa-my.sharepoint.com/:f:/g/personal/luis_nunes_aterpa_com_br/IgCVlEOybDu1RrUmmUcPpVgkATRdwz5TarAfYpSYiAP79mY?e=3yxZxw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2" t="s">
        <v>4787</v>
      </c>
    </row>
    <row r="1433" spans="1:15" hidden="1" x14ac:dyDescent="0.3">
      <c r="A1433" t="s">
        <v>1440</v>
      </c>
      <c r="B1433">
        <v>2478814</v>
      </c>
      <c r="C1433" t="s">
        <v>5407</v>
      </c>
      <c r="D1433" s="12">
        <v>45838</v>
      </c>
      <c r="E1433" t="s">
        <v>3591</v>
      </c>
      <c r="F1433" t="s">
        <v>2819</v>
      </c>
      <c r="G1433" t="s">
        <v>2788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https://aterpa-my.sharepoint.com/:f:/g/personal/luis_nunes_aterpa_com_br/IgCVlEOybDu1RrUmmUcPpVgkATRdwz5TarAfYpSYiAP79mY?e=3yxZxw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3" t="s">
        <v>4787</v>
      </c>
    </row>
    <row r="1434" spans="1:15" hidden="1" x14ac:dyDescent="0.3">
      <c r="A1434" t="s">
        <v>1441</v>
      </c>
      <c r="B1434">
        <v>568556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2789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https://aterpa-my.sharepoint.com/:f:/g/personal/luis_nunes_aterpa_com_br/IgCVlEOybDu1RrUmmUcPpVgkATRdwz5TarAfYpSYiAP79mY?e=3yxZxw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4" t="s">
        <v>4787</v>
      </c>
    </row>
    <row r="1435" spans="1:15" hidden="1" x14ac:dyDescent="0.3">
      <c r="A1435" t="s">
        <v>1442</v>
      </c>
      <c r="B1435">
        <v>2242468</v>
      </c>
      <c r="C1435" t="s">
        <v>5407</v>
      </c>
      <c r="D1435" s="12">
        <v>45838</v>
      </c>
      <c r="E1435" t="s">
        <v>3592</v>
      </c>
      <c r="F1435" t="s">
        <v>2792</v>
      </c>
      <c r="G1435" t="s">
        <v>2788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https://aterpa-my.sharepoint.com/:f:/g/personal/luis_nunes_aterpa_com_br/IgCVlEOybDu1RrUmmUcPpVgkATRdwz5TarAfYpSYiAP79mY?e=3yxZxw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5" t="s">
        <v>4787</v>
      </c>
    </row>
    <row r="1436" spans="1:15" hidden="1" x14ac:dyDescent="0.3">
      <c r="A1436" t="s">
        <v>1443</v>
      </c>
      <c r="B1436">
        <v>462558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2789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https://aterpa-my.sharepoint.com/:f:/g/personal/luis_nunes_aterpa_com_br/IgCVlEOybDu1RrUmmUcPpVgkATRdwz5TarAfYpSYiAP79mY?e=3yxZxw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6" t="s">
        <v>4787</v>
      </c>
    </row>
    <row r="1437" spans="1:15" hidden="1" x14ac:dyDescent="0.3">
      <c r="A1437" t="s">
        <v>1444</v>
      </c>
      <c r="B1437">
        <v>2370849</v>
      </c>
      <c r="C1437" t="s">
        <v>5407</v>
      </c>
      <c r="D1437" s="12">
        <v>45838</v>
      </c>
      <c r="E1437" t="s">
        <v>3593</v>
      </c>
      <c r="F1437" t="s">
        <v>2792</v>
      </c>
      <c r="G1437" t="s">
        <v>2788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https://aterpa-my.sharepoint.com/:f:/g/personal/luis_nunes_aterpa_com_br/IgCVlEOybDu1RrUmmUcPpVgkATRdwz5TarAfYpSYiAP79mY?e=3yxZxw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7" t="s">
        <v>4787</v>
      </c>
    </row>
    <row r="1438" spans="1:15" hidden="1" x14ac:dyDescent="0.3">
      <c r="A1438" t="s">
        <v>1445</v>
      </c>
      <c r="B1438">
        <v>498737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2789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https://aterpa-my.sharepoint.com/:f:/g/personal/luis_nunes_aterpa_com_br/IgCVlEOybDu1RrUmmUcPpVgkATRdwz5TarAfYpSYiAP79mY?e=3yxZxw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8" t="s">
        <v>4787</v>
      </c>
    </row>
    <row r="1439" spans="1:15" hidden="1" x14ac:dyDescent="0.3">
      <c r="A1439" t="s">
        <v>1446</v>
      </c>
      <c r="B1439">
        <v>2409597</v>
      </c>
      <c r="C1439" t="s">
        <v>5407</v>
      </c>
      <c r="D1439" s="12">
        <v>45838</v>
      </c>
      <c r="E1439" t="s">
        <v>3594</v>
      </c>
      <c r="F1439" t="s">
        <v>2792</v>
      </c>
      <c r="G1439" t="s">
        <v>2788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https://aterpa-my.sharepoint.com/:f:/g/personal/luis_nunes_aterpa_com_br/IgCVlEOybDu1RrUmmUcPpVgkATRdwz5TarAfYpSYiAP79mY?e=3yxZxw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39" t="s">
        <v>4787</v>
      </c>
    </row>
    <row r="1440" spans="1:15" hidden="1" x14ac:dyDescent="0.3">
      <c r="A1440" t="s">
        <v>1447</v>
      </c>
      <c r="B1440">
        <v>547924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2789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https://aterpa-my.sharepoint.com/:f:/g/personal/luis_nunes_aterpa_com_br/IgCVlEOybDu1RrUmmUcPpVgkATRdwz5TarAfYpSYiAP79mY?e=3yxZxw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0" t="s">
        <v>4787</v>
      </c>
    </row>
    <row r="1441" spans="1:15" hidden="1" x14ac:dyDescent="0.3">
      <c r="A1441" t="s">
        <v>1448</v>
      </c>
      <c r="B1441">
        <v>2116109</v>
      </c>
      <c r="C1441" t="s">
        <v>5407</v>
      </c>
      <c r="D1441" s="12">
        <v>45838</v>
      </c>
      <c r="E1441" t="s">
        <v>3595</v>
      </c>
      <c r="F1441" t="s">
        <v>2792</v>
      </c>
      <c r="G1441" t="s">
        <v>2788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https://aterpa-my.sharepoint.com/:f:/g/personal/luis_nunes_aterpa_com_br/IgCVlEOybDu1RrUmmUcPpVgkATRdwz5TarAfYpSYiAP79mY?e=3yxZxw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1" t="s">
        <v>4787</v>
      </c>
    </row>
    <row r="1442" spans="1:15" hidden="1" x14ac:dyDescent="0.3">
      <c r="A1442" t="s">
        <v>1449</v>
      </c>
      <c r="B1442">
        <v>432691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2789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https://aterpa-my.sharepoint.com/:f:/g/personal/luis_nunes_aterpa_com_br/IgCVlEOybDu1RrUmmUcPpVgkATRdwz5TarAfYpSYiAP79mY?e=3yxZxw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2" t="s">
        <v>4787</v>
      </c>
    </row>
    <row r="1443" spans="1:15" hidden="1" x14ac:dyDescent="0.3">
      <c r="A1443" t="s">
        <v>1450</v>
      </c>
      <c r="B1443">
        <v>1884030</v>
      </c>
      <c r="C1443" t="s">
        <v>5407</v>
      </c>
      <c r="D1443" s="12">
        <v>45838</v>
      </c>
      <c r="E1443" t="s">
        <v>3596</v>
      </c>
      <c r="F1443" t="s">
        <v>2819</v>
      </c>
      <c r="G1443" t="s">
        <v>2788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https://aterpa-my.sharepoint.com/:f:/g/personal/luis_nunes_aterpa_com_br/IgCVlEOybDu1RrUmmUcPpVgkATRdwz5TarAfYpSYiAP79mY?e=3yxZxw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3" t="s">
        <v>4787</v>
      </c>
    </row>
    <row r="1444" spans="1:15" hidden="1" x14ac:dyDescent="0.3">
      <c r="A1444" t="s">
        <v>1451</v>
      </c>
      <c r="B1444">
        <v>618699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2789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https://aterpa-my.sharepoint.com/:f:/g/personal/luis_nunes_aterpa_com_br/IgCVlEOybDu1RrUmmUcPpVgkATRdwz5TarAfYpSYiAP79mY?e=3yxZxw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4" t="s">
        <v>4787</v>
      </c>
    </row>
    <row r="1445" spans="1:15" hidden="1" x14ac:dyDescent="0.3">
      <c r="A1445" t="s">
        <v>1351</v>
      </c>
      <c r="B1445">
        <v>188756</v>
      </c>
      <c r="C1445" t="s">
        <v>5407</v>
      </c>
      <c r="D1445" s="12">
        <v>45838</v>
      </c>
      <c r="E1445" t="s">
        <v>3541</v>
      </c>
      <c r="F1445" t="s">
        <v>2826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https://aterpa-my.sharepoint.com/:f:/g/personal/luis_nunes_aterpa_com_br/IgCVlEOybDu1RrUmmUcPpVgkATRdwz5TarAfYpSYiAP79mY?e=3yxZxw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5" t="s">
        <v>4787</v>
      </c>
    </row>
    <row r="1446" spans="1:15" hidden="1" x14ac:dyDescent="0.3">
      <c r="A1446" t="s">
        <v>1352</v>
      </c>
      <c r="B1446">
        <v>633864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2807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https://aterpa-my.sharepoint.com/:f:/g/personal/luis_nunes_aterpa_com_br/IgCVlEOybDu1RrUmmUcPpVgkATRdwz5TarAfYpSYiAP79mY?e=3yxZxw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6" t="s">
        <v>4787</v>
      </c>
    </row>
    <row r="1447" spans="1:15" hidden="1" x14ac:dyDescent="0.3">
      <c r="A1447" t="s">
        <v>1369</v>
      </c>
      <c r="B1447">
        <v>818257</v>
      </c>
      <c r="C1447" t="s">
        <v>5407</v>
      </c>
      <c r="D1447" s="12">
        <v>45838</v>
      </c>
      <c r="E1447" t="s">
        <v>3550</v>
      </c>
      <c r="F1447" t="s">
        <v>2800</v>
      </c>
      <c r="G1447" t="s">
        <v>2789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https://aterpa-my.sharepoint.com/:f:/g/personal/luis_nunes_aterpa_com_br/IgCVlEOybDu1RrUmmUcPpVgkATRdwz5TarAfYpSYiAP79mY?e=3yxZxw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7" t="s">
        <v>4787</v>
      </c>
    </row>
    <row r="1448" spans="1:15" hidden="1" x14ac:dyDescent="0.3">
      <c r="A1448" t="s">
        <v>1412</v>
      </c>
      <c r="B1448">
        <v>686117</v>
      </c>
      <c r="C1448" t="s">
        <v>5407</v>
      </c>
      <c r="D1448" s="12">
        <v>45838</v>
      </c>
      <c r="E1448" t="s">
        <v>3573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https://aterpa-my.sharepoint.com/:f:/g/personal/luis_nunes_aterpa_com_br/IgCVlEOybDu1RrUmmUcPpVgkATRdwz5TarAfYpSYiAP79mY?e=3yxZxw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8" t="s">
        <v>4787</v>
      </c>
    </row>
    <row r="1449" spans="1:15" hidden="1" x14ac:dyDescent="0.3">
      <c r="A1449" t="s">
        <v>1413</v>
      </c>
      <c r="B1449">
        <v>354146</v>
      </c>
      <c r="C1449" t="s">
        <v>5407</v>
      </c>
      <c r="D1449" s="12">
        <v>45838</v>
      </c>
      <c r="E1449" t="s">
        <v>3574</v>
      </c>
      <c r="F1449" t="s">
        <v>2819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https://aterpa-my.sharepoint.com/:f:/g/personal/luis_nunes_aterpa_com_br/IgCVlEOybDu1RrUmmUcPpVgkATRdwz5TarAfYpSYiAP79mY?e=3yxZxw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49" t="s">
        <v>4787</v>
      </c>
    </row>
    <row r="1450" spans="1:15" hidden="1" x14ac:dyDescent="0.3">
      <c r="A1450" t="s">
        <v>1370</v>
      </c>
      <c r="B1450">
        <v>1704357</v>
      </c>
      <c r="C1450" t="s">
        <v>5407</v>
      </c>
      <c r="D1450" s="12">
        <v>45838</v>
      </c>
      <c r="E1450" t="s">
        <v>3551</v>
      </c>
      <c r="F1450" t="s">
        <v>2792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https://aterpa-my.sharepoint.com/:f:/g/personal/luis_nunes_aterpa_com_br/IgCVlEOybDu1RrUmmUcPpVgkATRdwz5TarAfYpSYiAP79mY?e=3yxZxw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0" t="s">
        <v>4787</v>
      </c>
    </row>
    <row r="1451" spans="1:15" hidden="1" x14ac:dyDescent="0.3">
      <c r="A1451" t="s">
        <v>1399</v>
      </c>
      <c r="B1451">
        <v>4572575</v>
      </c>
      <c r="C1451" t="s">
        <v>5407</v>
      </c>
      <c r="D1451" s="12">
        <v>45838</v>
      </c>
      <c r="E1451" t="s">
        <v>3566</v>
      </c>
      <c r="F1451" t="s">
        <v>2798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https://aterpa-my.sharepoint.com/:f:/g/personal/luis_nunes_aterpa_com_br/IgCVlEOybDu1RrUmmUcPpVgkATRdwz5TarAfYpSYiAP79mY?e=3yxZxw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1" t="s">
        <v>4787</v>
      </c>
    </row>
    <row r="1452" spans="1:15" hidden="1" x14ac:dyDescent="0.3">
      <c r="A1452" t="s">
        <v>1414</v>
      </c>
      <c r="B1452">
        <v>95172</v>
      </c>
      <c r="C1452" t="s">
        <v>5407</v>
      </c>
      <c r="D1452" s="12">
        <v>45838</v>
      </c>
      <c r="E1452" t="s">
        <v>3575</v>
      </c>
      <c r="F1452" t="s">
        <v>2800</v>
      </c>
      <c r="G1452" t="s">
        <v>2789</v>
      </c>
      <c r="H1452" t="str">
        <f>IF(_xlfn.XLOOKUP(E1452,LD_01[DOCUMENTO],LD_01[REVISÃO])=F1452,"VIGENTE","OBSOLETO")</f>
        <v>OBSOLETO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https://aterpa-my.sharepoint.com/:f:/g/personal/luis_nunes_aterpa_com_br/IgCVlEOybDu1RrUmmUcPpVgkATRdwz5TarAfYpSYiAP79mY?e=3yxZxw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52" t="s">
        <v>4787</v>
      </c>
    </row>
    <row r="1453" spans="1:15" hidden="1" x14ac:dyDescent="0.3">
      <c r="A1453" t="s">
        <v>1459</v>
      </c>
      <c r="B1453">
        <v>220757</v>
      </c>
      <c r="C1453" t="s">
        <v>5407</v>
      </c>
      <c r="D1453" s="12">
        <v>45838</v>
      </c>
      <c r="E1453" t="s">
        <v>3601</v>
      </c>
      <c r="F1453" t="s">
        <v>2787</v>
      </c>
      <c r="G1453" t="s">
        <v>2789</v>
      </c>
      <c r="H1453" t="str">
        <f>IF(_xlfn.XLOOKUP(E1453,LD_01[DOCUMENTO],LD_01[REVISÃO])=F1453,"VIGENTE","OBSOLETO")</f>
        <v>VIGENTE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https://aterpa-my.sharepoint.com/:f:/g/personal/luis_nunes_aterpa_com_br/IgCVlEOybDu1RrUmmUcPpVgkATRdwz5TarAfYpSYiAP79mY?e=3yxZxw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3" t="s">
        <v>4787</v>
      </c>
    </row>
    <row r="1454" spans="1:15" hidden="1" x14ac:dyDescent="0.3">
      <c r="A1454" t="s">
        <v>1452</v>
      </c>
      <c r="B1454">
        <v>134735</v>
      </c>
      <c r="C1454" t="s">
        <v>5407</v>
      </c>
      <c r="D1454" s="12">
        <v>45838</v>
      </c>
      <c r="E1454" t="s">
        <v>3597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https://aterpa-my.sharepoint.com/:f:/g/personal/luis_nunes_aterpa_com_br/IgCVlEOybDu1RrUmmUcPpVgkATRdwz5TarAfYpSYiAP79mY?e=3yxZxw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4" t="s">
        <v>4787</v>
      </c>
    </row>
    <row r="1455" spans="1:15" hidden="1" x14ac:dyDescent="0.3">
      <c r="A1455" t="s">
        <v>1400</v>
      </c>
      <c r="B1455">
        <v>8851575</v>
      </c>
      <c r="C1455" t="s">
        <v>5407</v>
      </c>
      <c r="D1455" s="12">
        <v>45838</v>
      </c>
      <c r="E1455" t="s">
        <v>3567</v>
      </c>
      <c r="F1455" t="s">
        <v>2819</v>
      </c>
      <c r="G1455" t="s">
        <v>2789</v>
      </c>
      <c r="H1455" t="str">
        <f>IF(_xlfn.XLOOKUP(E1455,LD_01[DOCUMENTO],LD_01[REVISÃO])=F1455,"VIGENTE","OBSOLETO")</f>
        <v>OBSOLETO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https://aterpa-my.sharepoint.com/:f:/g/personal/luis_nunes_aterpa_com_br/IgCVlEOybDu1RrUmmUcPpVgkATRdwz5TarAfYpSYiAP79mY?e=3yxZxw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55" t="s">
        <v>4787</v>
      </c>
    </row>
    <row r="1456" spans="1:15" hidden="1" x14ac:dyDescent="0.3">
      <c r="A1456" t="s">
        <v>1401</v>
      </c>
      <c r="B1456">
        <v>5421455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2807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https://aterpa-my.sharepoint.com/:f:/g/personal/luis_nunes_aterpa_com_br/IgCVlEOybDu1RrUmmUcPpVgkATRdwz5TarAfYpSYiAP79mY?e=3yxZxw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56" t="s">
        <v>4787</v>
      </c>
    </row>
    <row r="1457" spans="1:15" hidden="1" x14ac:dyDescent="0.3">
      <c r="A1457" t="s">
        <v>1313</v>
      </c>
      <c r="B1457">
        <v>1541975</v>
      </c>
      <c r="C1457" t="s">
        <v>5407</v>
      </c>
      <c r="D1457" s="12">
        <v>45838</v>
      </c>
      <c r="E1457" t="s">
        <v>3521</v>
      </c>
      <c r="F1457" t="s">
        <v>2792</v>
      </c>
      <c r="G1457" t="s">
        <v>2789</v>
      </c>
      <c r="H1457" t="str">
        <f>IF(_xlfn.XLOOKUP(E1457,LD_01[DOCUMENTO],LD_01[REVISÃO])=F1457,"VIGENTE","OBSOLETO")</f>
        <v>VIGENTE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https://aterpa-my.sharepoint.com/:f:/g/personal/luis_nunes_aterpa_com_br/IgCVlEOybDu1RrUmmUcPpVgkATRdwz5TarAfYpSYiAP79mY?e=3yxZxw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7" t="s">
        <v>4787</v>
      </c>
    </row>
    <row r="1458" spans="1:15" hidden="1" x14ac:dyDescent="0.3">
      <c r="A1458" t="s">
        <v>1427</v>
      </c>
      <c r="B1458">
        <v>61133731</v>
      </c>
      <c r="C1458" t="s">
        <v>5407</v>
      </c>
      <c r="D1458" s="12">
        <v>45838</v>
      </c>
      <c r="E1458" t="s">
        <v>3582</v>
      </c>
      <c r="F1458" t="s">
        <v>2819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https://aterpa-my.sharepoint.com/:f:/g/personal/luis_nunes_aterpa_com_br/IgCVlEOybDu1RrUmmUcPpVgkATRdwz5TarAfYpSYiAP79mY?e=3yxZxw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8" t="s">
        <v>4787</v>
      </c>
    </row>
    <row r="1459" spans="1:15" hidden="1" x14ac:dyDescent="0.3">
      <c r="A1459" t="s">
        <v>1428</v>
      </c>
      <c r="B1459">
        <v>20281512</v>
      </c>
      <c r="C1459" t="s">
        <v>5407</v>
      </c>
      <c r="D1459" s="12">
        <v>45838</v>
      </c>
      <c r="E1459" t="s">
        <v>3583</v>
      </c>
      <c r="F1459" t="s">
        <v>2787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https://aterpa-my.sharepoint.com/:f:/g/personal/luis_nunes_aterpa_com_br/IgCVlEOybDu1RrUmmUcPpVgkATRdwz5TarAfYpSYiAP79mY?e=3yxZxw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59" t="s">
        <v>4787</v>
      </c>
    </row>
    <row r="1460" spans="1:15" hidden="1" x14ac:dyDescent="0.3">
      <c r="A1460" t="s">
        <v>1429</v>
      </c>
      <c r="B1460">
        <v>1012227</v>
      </c>
      <c r="C1460" t="s">
        <v>5407</v>
      </c>
      <c r="D1460" s="12">
        <v>45838</v>
      </c>
      <c r="E1460" t="s">
        <v>3584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https://aterpa-my.sharepoint.com/:f:/g/personal/luis_nunes_aterpa_com_br/IgCVlEOybDu1RrUmmUcPpVgkATRdwz5TarAfYpSYiAP79mY?e=3yxZxw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60" t="s">
        <v>4787</v>
      </c>
    </row>
    <row r="1461" spans="1:15" hidden="1" x14ac:dyDescent="0.3">
      <c r="A1461" t="s">
        <v>1430</v>
      </c>
      <c r="B1461">
        <v>23238176</v>
      </c>
      <c r="C1461" t="s">
        <v>5407</v>
      </c>
      <c r="D1461" s="12">
        <v>45838</v>
      </c>
      <c r="E1461" t="s">
        <v>3585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https://aterpa-my.sharepoint.com/:f:/g/personal/luis_nunes_aterpa_com_br/IgCVlEOybDu1RrUmmUcPpVgkATRdwz5TarAfYpSYiAP79mY?e=3yxZxw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61" t="s">
        <v>4787</v>
      </c>
    </row>
    <row r="1462" spans="1:15" hidden="1" x14ac:dyDescent="0.3">
      <c r="A1462" t="s">
        <v>1460</v>
      </c>
      <c r="B1462">
        <v>10562283</v>
      </c>
      <c r="C1462" t="s">
        <v>5407</v>
      </c>
      <c r="D1462" s="12">
        <v>45838</v>
      </c>
      <c r="E1462" t="s">
        <v>3602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https://aterpa-my.sharepoint.com/:f:/g/personal/luis_nunes_aterpa_com_br/IgCVlEOybDu1RrUmmUcPpVgkATRdwz5TarAfYpSYiAP79mY?e=3yxZxw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62" t="s">
        <v>4787</v>
      </c>
    </row>
    <row r="1463" spans="1:15" hidden="1" x14ac:dyDescent="0.3">
      <c r="A1463" t="s">
        <v>1328</v>
      </c>
      <c r="B1463">
        <v>1066063</v>
      </c>
      <c r="C1463" t="s">
        <v>5407</v>
      </c>
      <c r="D1463" s="12">
        <v>45838</v>
      </c>
      <c r="E1463" t="s">
        <v>3529</v>
      </c>
      <c r="F1463" t="s">
        <v>2800</v>
      </c>
      <c r="G1463" t="s">
        <v>2789</v>
      </c>
      <c r="H1463" t="str">
        <f>IF(_xlfn.XLOOKUP(E1463,LD_01[DOCUMENTO],LD_01[REVISÃO])=F1463,"VIGENTE","OBSOLETO")</f>
        <v>OBSOLETO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https://aterpa-my.sharepoint.com/:f:/g/personal/luis_nunes_aterpa_com_br/IgCVlEOybDu1RrUmmUcPpVgkATRdwz5TarAfYpSYiAP79mY?e=3yxZxw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1463" t="s">
        <v>4787</v>
      </c>
    </row>
    <row r="1464" spans="1:15" hidden="1" x14ac:dyDescent="0.3">
      <c r="A1464" t="s">
        <v>1437</v>
      </c>
      <c r="B1464">
        <v>2477371</v>
      </c>
      <c r="C1464" t="s">
        <v>5407</v>
      </c>
      <c r="D1464" s="12">
        <v>45838</v>
      </c>
      <c r="E1464" t="s">
        <v>3589</v>
      </c>
      <c r="F1464" t="s">
        <v>2787</v>
      </c>
      <c r="G1464" t="s">
        <v>2789</v>
      </c>
      <c r="H1464" t="str">
        <f>IF(_xlfn.XLOOKUP(E1464,LD_01[DOCUMENTO],LD_01[REVISÃO])=F1464,"VIGENTE","OBSOLETO")</f>
        <v>VIGENTE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https://aterpa-my.sharepoint.com/:f:/g/personal/luis_nunes_aterpa_com_br/IgCVlEOybDu1RrUmmUcPpVgkATRdwz5TarAfYpSYiAP79mY?e=3yxZxw</v>
      </c>
      <c r="M1464" t="str">
        <f t="shared" si="67"/>
        <v/>
      </c>
      <c r="N1464" t="str">
        <f t="shared" si="68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1464" t="s">
        <v>4787</v>
      </c>
    </row>
    <row r="1465" spans="1:15" hidden="1" x14ac:dyDescent="0.3">
      <c r="A1465" t="s">
        <v>1461</v>
      </c>
      <c r="B1465">
        <v>902155</v>
      </c>
      <c r="C1465" t="s">
        <v>5407</v>
      </c>
      <c r="D1465" s="12">
        <v>45838</v>
      </c>
      <c r="E1465" t="s">
        <v>3603</v>
      </c>
      <c r="F1465" t="s">
        <v>2787</v>
      </c>
      <c r="G1465" t="s">
        <v>2788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https://aterpa-my.sharepoint.com/:f:/g/personal/luis_nunes_aterpa_com_br/IgCVlEOybDu1RrUmmUcPpVgkATRdwz5TarAfYpSYiAP79mY?e=3yxZxw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65" t="s">
        <v>4787</v>
      </c>
    </row>
    <row r="1466" spans="1:15" hidden="1" x14ac:dyDescent="0.3">
      <c r="A1466" t="s">
        <v>1462</v>
      </c>
      <c r="B1466">
        <v>577568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2789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https://aterpa-my.sharepoint.com/:f:/g/personal/luis_nunes_aterpa_com_br/IgCVlEOybDu1RrUmmUcPpVgkATRdwz5TarAfYpSYiAP79mY?e=3yxZxw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66" t="s">
        <v>4787</v>
      </c>
    </row>
    <row r="1467" spans="1:15" hidden="1" x14ac:dyDescent="0.3">
      <c r="A1467" t="s">
        <v>1463</v>
      </c>
      <c r="B1467">
        <v>903143</v>
      </c>
      <c r="C1467" t="s">
        <v>5407</v>
      </c>
      <c r="D1467" s="12">
        <v>45838</v>
      </c>
      <c r="E1467" t="s">
        <v>3604</v>
      </c>
      <c r="F1467" t="s">
        <v>2787</v>
      </c>
      <c r="G1467" t="s">
        <v>2788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https://aterpa-my.sharepoint.com/:f:/g/personal/luis_nunes_aterpa_com_br/IgCVlEOybDu1RrUmmUcPpVgkATRdwz5TarAfYpSYiAP79mY?e=3yxZxw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67" t="s">
        <v>4787</v>
      </c>
    </row>
    <row r="1468" spans="1:15" hidden="1" x14ac:dyDescent="0.3">
      <c r="A1468" t="s">
        <v>1464</v>
      </c>
      <c r="B1468">
        <v>531217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2789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https://aterpa-my.sharepoint.com/:f:/g/personal/luis_nunes_aterpa_com_br/IgCVlEOybDu1RrUmmUcPpVgkATRdwz5TarAfYpSYiAP79mY?e=3yxZxw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68" t="s">
        <v>4787</v>
      </c>
    </row>
    <row r="1469" spans="1:15" hidden="1" x14ac:dyDescent="0.3">
      <c r="A1469" t="s">
        <v>1568</v>
      </c>
      <c r="B1469">
        <v>3185334</v>
      </c>
      <c r="C1469" t="s">
        <v>5407</v>
      </c>
      <c r="D1469" s="12">
        <v>45838</v>
      </c>
      <c r="E1469" t="s">
        <v>3661</v>
      </c>
      <c r="F1469" t="s">
        <v>2792</v>
      </c>
      <c r="G1469" t="s">
        <v>2788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https://aterpa-my.sharepoint.com/:f:/g/personal/luis_nunes_aterpa_com_br/IgCVlEOybDu1RrUmmUcPpVgkATRdwz5TarAfYpSYiAP79mY?e=3yxZxw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69" t="s">
        <v>4787</v>
      </c>
    </row>
    <row r="1470" spans="1:15" hidden="1" x14ac:dyDescent="0.3">
      <c r="A1470" t="s">
        <v>1569</v>
      </c>
      <c r="B1470">
        <v>575808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2789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https://aterpa-my.sharepoint.com/:f:/g/personal/luis_nunes_aterpa_com_br/IgCVlEOybDu1RrUmmUcPpVgkATRdwz5TarAfYpSYiAP79mY?e=3yxZxw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70" t="s">
        <v>4787</v>
      </c>
    </row>
    <row r="1471" spans="1:15" hidden="1" x14ac:dyDescent="0.3">
      <c r="A1471" t="s">
        <v>1570</v>
      </c>
      <c r="B1471">
        <v>3174734</v>
      </c>
      <c r="C1471" t="s">
        <v>5407</v>
      </c>
      <c r="D1471" s="12">
        <v>45838</v>
      </c>
      <c r="E1471" t="s">
        <v>3662</v>
      </c>
      <c r="F1471" t="s">
        <v>2792</v>
      </c>
      <c r="G1471" t="s">
        <v>2788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https://aterpa-my.sharepoint.com/:f:/g/personal/luis_nunes_aterpa_com_br/IgCVlEOybDu1RrUmmUcPpVgkATRdwz5TarAfYpSYiAP79mY?e=3yxZxw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71" t="s">
        <v>4787</v>
      </c>
    </row>
    <row r="1472" spans="1:15" hidden="1" x14ac:dyDescent="0.3">
      <c r="A1472" t="s">
        <v>1571</v>
      </c>
      <c r="B1472">
        <v>636119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2789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https://aterpa-my.sharepoint.com/:f:/g/personal/luis_nunes_aterpa_com_br/IgCVlEOybDu1RrUmmUcPpVgkATRdwz5TarAfYpSYiAP79mY?e=3yxZxw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72" t="s">
        <v>4787</v>
      </c>
    </row>
    <row r="1473" spans="1:15" hidden="1" x14ac:dyDescent="0.3">
      <c r="A1473" t="s">
        <v>1572</v>
      </c>
      <c r="B1473">
        <v>3379620</v>
      </c>
      <c r="C1473" t="s">
        <v>5407</v>
      </c>
      <c r="D1473" s="12">
        <v>45838</v>
      </c>
      <c r="E1473" t="s">
        <v>3663</v>
      </c>
      <c r="F1473" t="s">
        <v>2792</v>
      </c>
      <c r="G1473" t="s">
        <v>2788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https://aterpa-my.sharepoint.com/:f:/g/personal/luis_nunes_aterpa_com_br/IgCVlEOybDu1RrUmmUcPpVgkATRdwz5TarAfYpSYiAP79mY?e=3yxZxw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73" t="s">
        <v>4787</v>
      </c>
    </row>
    <row r="1474" spans="1:15" hidden="1" x14ac:dyDescent="0.3">
      <c r="A1474" t="s">
        <v>1573</v>
      </c>
      <c r="B1474">
        <v>434552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2789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https://aterpa-my.sharepoint.com/:f:/g/personal/luis_nunes_aterpa_com_br/IgCVlEOybDu1RrUmmUcPpVgkATRdwz5TarAfYpSYiAP79mY?e=3yxZxw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474" t="s">
        <v>4787</v>
      </c>
    </row>
    <row r="1475" spans="1:15" hidden="1" x14ac:dyDescent="0.3">
      <c r="A1475" t="s">
        <v>1466</v>
      </c>
      <c r="B1475">
        <v>2625007</v>
      </c>
      <c r="C1475" t="s">
        <v>5407</v>
      </c>
      <c r="D1475" s="12">
        <v>45838</v>
      </c>
      <c r="E1475" t="s">
        <v>3606</v>
      </c>
      <c r="F1475" t="s">
        <v>2819</v>
      </c>
      <c r="G1475" t="s">
        <v>2788</v>
      </c>
      <c r="H1475" t="str">
        <f>IF(_xlfn.XLOOKUP(E1475,LD_01[DOCUMENTO],LD_01[REVISÃO])=F1475,"VIGENTE","OBSOLETO")</f>
        <v>OBSOLETO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https://aterpa-my.sharepoint.com/:f:/g/personal/luis_nunes_aterpa_com_br/IgCVlEOybDu1RrUmmUcPpVgkATRdwz5TarAfYpSYiAP79mY?e=3yxZxw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75" t="s">
        <v>4787</v>
      </c>
    </row>
    <row r="1476" spans="1:15" hidden="1" x14ac:dyDescent="0.3">
      <c r="A1476" t="s">
        <v>1467</v>
      </c>
      <c r="B1476">
        <v>245977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2789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https://aterpa-my.sharepoint.com/:f:/g/personal/luis_nunes_aterpa_com_br/IgCVlEOybDu1RrUmmUcPpVgkATRdwz5TarAfYpSYiAP79mY?e=3yxZxw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76" t="s">
        <v>4787</v>
      </c>
    </row>
    <row r="1477" spans="1:15" hidden="1" x14ac:dyDescent="0.3">
      <c r="A1477" t="s">
        <v>1468</v>
      </c>
      <c r="B1477">
        <v>2665041</v>
      </c>
      <c r="C1477" t="s">
        <v>5407</v>
      </c>
      <c r="D1477" s="12">
        <v>45838</v>
      </c>
      <c r="E1477" t="s">
        <v>3607</v>
      </c>
      <c r="F1477" t="s">
        <v>2819</v>
      </c>
      <c r="G1477" t="s">
        <v>2788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https://aterpa-my.sharepoint.com/:f:/g/personal/luis_nunes_aterpa_com_br/IgCVlEOybDu1RrUmmUcPpVgkATRdwz5TarAfYpSYiAP79mY?e=3yxZxw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77" t="s">
        <v>4787</v>
      </c>
    </row>
    <row r="1478" spans="1:15" hidden="1" x14ac:dyDescent="0.3">
      <c r="A1478" t="s">
        <v>1469</v>
      </c>
      <c r="B1478">
        <v>468997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2789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https://aterpa-my.sharepoint.com/:f:/g/personal/luis_nunes_aterpa_com_br/IgCVlEOybDu1RrUmmUcPpVgkATRdwz5TarAfYpSYiAP79mY?e=3yxZxw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78" t="s">
        <v>4787</v>
      </c>
    </row>
    <row r="1479" spans="1:15" hidden="1" x14ac:dyDescent="0.3">
      <c r="A1479" t="s">
        <v>1470</v>
      </c>
      <c r="B1479">
        <v>2687447</v>
      </c>
      <c r="C1479" t="s">
        <v>5407</v>
      </c>
      <c r="D1479" s="12">
        <v>45838</v>
      </c>
      <c r="E1479" t="s">
        <v>3608</v>
      </c>
      <c r="F1479" t="s">
        <v>2819</v>
      </c>
      <c r="G1479" t="s">
        <v>2788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https://aterpa-my.sharepoint.com/:f:/g/personal/luis_nunes_aterpa_com_br/IgCVlEOybDu1RrUmmUcPpVgkATRdwz5TarAfYpSYiAP79mY?e=3yxZxw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79" t="s">
        <v>4787</v>
      </c>
    </row>
    <row r="1480" spans="1:15" hidden="1" x14ac:dyDescent="0.3">
      <c r="A1480" t="s">
        <v>1471</v>
      </c>
      <c r="B1480">
        <v>594805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2789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https://aterpa-my.sharepoint.com/:f:/g/personal/luis_nunes_aterpa_com_br/IgCVlEOybDu1RrUmmUcPpVgkATRdwz5TarAfYpSYiAP79mY?e=3yxZxw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0" t="s">
        <v>4787</v>
      </c>
    </row>
    <row r="1481" spans="1:15" hidden="1" x14ac:dyDescent="0.3">
      <c r="A1481" t="s">
        <v>1472</v>
      </c>
      <c r="B1481">
        <v>2727340</v>
      </c>
      <c r="C1481" t="s">
        <v>5407</v>
      </c>
      <c r="D1481" s="12">
        <v>45838</v>
      </c>
      <c r="E1481" t="s">
        <v>3609</v>
      </c>
      <c r="F1481" t="s">
        <v>2819</v>
      </c>
      <c r="G1481" t="s">
        <v>2788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https://aterpa-my.sharepoint.com/:f:/g/personal/luis_nunes_aterpa_com_br/IgCVlEOybDu1RrUmmUcPpVgkATRdwz5TarAfYpSYiAP79mY?e=3yxZxw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1" t="s">
        <v>4787</v>
      </c>
    </row>
    <row r="1482" spans="1:15" hidden="1" x14ac:dyDescent="0.3">
      <c r="A1482" t="s">
        <v>1473</v>
      </c>
      <c r="B1482">
        <v>898836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2789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https://aterpa-my.sharepoint.com/:f:/g/personal/luis_nunes_aterpa_com_br/IgCVlEOybDu1RrUmmUcPpVgkATRdwz5TarAfYpSYiAP79mY?e=3yxZxw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2" t="s">
        <v>4787</v>
      </c>
    </row>
    <row r="1483" spans="1:15" hidden="1" x14ac:dyDescent="0.3">
      <c r="A1483" t="s">
        <v>1474</v>
      </c>
      <c r="B1483">
        <v>2698011</v>
      </c>
      <c r="C1483" t="s">
        <v>5407</v>
      </c>
      <c r="D1483" s="12">
        <v>45838</v>
      </c>
      <c r="E1483" t="s">
        <v>3610</v>
      </c>
      <c r="F1483" t="s">
        <v>2819</v>
      </c>
      <c r="G1483" t="s">
        <v>2788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https://aterpa-my.sharepoint.com/:f:/g/personal/luis_nunes_aterpa_com_br/IgCVlEOybDu1RrUmmUcPpVgkATRdwz5TarAfYpSYiAP79mY?e=3yxZxw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3" t="s">
        <v>4787</v>
      </c>
    </row>
    <row r="1484" spans="1:15" hidden="1" x14ac:dyDescent="0.3">
      <c r="A1484" t="s">
        <v>1475</v>
      </c>
      <c r="B1484">
        <v>627587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2789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https://aterpa-my.sharepoint.com/:f:/g/personal/luis_nunes_aterpa_com_br/IgCVlEOybDu1RrUmmUcPpVgkATRdwz5TarAfYpSYiAP79mY?e=3yxZxw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4" t="s">
        <v>4787</v>
      </c>
    </row>
    <row r="1485" spans="1:15" hidden="1" x14ac:dyDescent="0.3">
      <c r="A1485" t="s">
        <v>1476</v>
      </c>
      <c r="B1485">
        <v>2622959</v>
      </c>
      <c r="C1485" t="s">
        <v>5407</v>
      </c>
      <c r="D1485" s="12">
        <v>45838</v>
      </c>
      <c r="E1485" t="s">
        <v>3611</v>
      </c>
      <c r="F1485" t="s">
        <v>2819</v>
      </c>
      <c r="G1485" t="s">
        <v>2788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https://aterpa-my.sharepoint.com/:f:/g/personal/luis_nunes_aterpa_com_br/IgCVlEOybDu1RrUmmUcPpVgkATRdwz5TarAfYpSYiAP79mY?e=3yxZxw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5" t="s">
        <v>4787</v>
      </c>
    </row>
    <row r="1486" spans="1:15" hidden="1" x14ac:dyDescent="0.3">
      <c r="A1486" t="s">
        <v>1477</v>
      </c>
      <c r="B1486">
        <v>346284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2789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https://aterpa-my.sharepoint.com/:f:/g/personal/luis_nunes_aterpa_com_br/IgCVlEOybDu1RrUmmUcPpVgkATRdwz5TarAfYpSYiAP79mY?e=3yxZxw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6" t="s">
        <v>4787</v>
      </c>
    </row>
    <row r="1487" spans="1:15" hidden="1" x14ac:dyDescent="0.3">
      <c r="A1487" t="s">
        <v>1478</v>
      </c>
      <c r="B1487">
        <v>2618708</v>
      </c>
      <c r="C1487" t="s">
        <v>5407</v>
      </c>
      <c r="D1487" s="12">
        <v>45838</v>
      </c>
      <c r="E1487" t="s">
        <v>3612</v>
      </c>
      <c r="F1487" t="s">
        <v>2819</v>
      </c>
      <c r="G1487" t="s">
        <v>2788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https://aterpa-my.sharepoint.com/:f:/g/personal/luis_nunes_aterpa_com_br/IgCVlEOybDu1RrUmmUcPpVgkATRdwz5TarAfYpSYiAP79mY?e=3yxZxw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7" t="s">
        <v>4787</v>
      </c>
    </row>
    <row r="1488" spans="1:15" hidden="1" x14ac:dyDescent="0.3">
      <c r="A1488" t="s">
        <v>1479</v>
      </c>
      <c r="B1488">
        <v>332671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2789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https://aterpa-my.sharepoint.com/:f:/g/personal/luis_nunes_aterpa_com_br/IgCVlEOybDu1RrUmmUcPpVgkATRdwz5TarAfYpSYiAP79mY?e=3yxZxw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8" t="s">
        <v>4787</v>
      </c>
    </row>
    <row r="1489" spans="1:15" hidden="1" x14ac:dyDescent="0.3">
      <c r="A1489" t="s">
        <v>1481</v>
      </c>
      <c r="B1489">
        <v>7386730</v>
      </c>
      <c r="C1489" t="s">
        <v>5407</v>
      </c>
      <c r="D1489" s="12">
        <v>45838</v>
      </c>
      <c r="E1489" t="s">
        <v>3614</v>
      </c>
      <c r="F1489" t="s">
        <v>2787</v>
      </c>
      <c r="G1489" t="s">
        <v>2788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https://aterpa-my.sharepoint.com/:f:/g/personal/luis_nunes_aterpa_com_br/IgCVlEOybDu1RrUmmUcPpVgkATRdwz5TarAfYpSYiAP79mY?e=3yxZxw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89" t="s">
        <v>4787</v>
      </c>
    </row>
    <row r="1490" spans="1:15" hidden="1" x14ac:dyDescent="0.3">
      <c r="A1490" t="s">
        <v>1482</v>
      </c>
      <c r="B1490">
        <v>336236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2789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https://aterpa-my.sharepoint.com/:f:/g/personal/luis_nunes_aterpa_com_br/IgCVlEOybDu1RrUmmUcPpVgkATRdwz5TarAfYpSYiAP79mY?e=3yxZxw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0" t="s">
        <v>4787</v>
      </c>
    </row>
    <row r="1491" spans="1:15" hidden="1" x14ac:dyDescent="0.3">
      <c r="A1491" t="s">
        <v>1483</v>
      </c>
      <c r="B1491">
        <v>7376170</v>
      </c>
      <c r="C1491" t="s">
        <v>5407</v>
      </c>
      <c r="D1491" s="12">
        <v>45838</v>
      </c>
      <c r="E1491" t="s">
        <v>3615</v>
      </c>
      <c r="F1491" t="s">
        <v>2787</v>
      </c>
      <c r="G1491" t="s">
        <v>2788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https://aterpa-my.sharepoint.com/:f:/g/personal/luis_nunes_aterpa_com_br/IgCVlEOybDu1RrUmmUcPpVgkATRdwz5TarAfYpSYiAP79mY?e=3yxZxw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1" t="s">
        <v>4787</v>
      </c>
    </row>
    <row r="1492" spans="1:15" hidden="1" x14ac:dyDescent="0.3">
      <c r="A1492" t="s">
        <v>1484</v>
      </c>
      <c r="B1492">
        <v>330835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2789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https://aterpa-my.sharepoint.com/:f:/g/personal/luis_nunes_aterpa_com_br/IgCVlEOybDu1RrUmmUcPpVgkATRdwz5TarAfYpSYiAP79mY?e=3yxZxw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2" t="s">
        <v>4787</v>
      </c>
    </row>
    <row r="1493" spans="1:15" hidden="1" x14ac:dyDescent="0.3">
      <c r="A1493" t="s">
        <v>1485</v>
      </c>
      <c r="B1493">
        <v>7382628</v>
      </c>
      <c r="C1493" t="s">
        <v>5407</v>
      </c>
      <c r="D1493" s="12">
        <v>45838</v>
      </c>
      <c r="E1493" t="s">
        <v>3616</v>
      </c>
      <c r="F1493" t="s">
        <v>2787</v>
      </c>
      <c r="G1493" t="s">
        <v>2788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https://aterpa-my.sharepoint.com/:f:/g/personal/luis_nunes_aterpa_com_br/IgCVlEOybDu1RrUmmUcPpVgkATRdwz5TarAfYpSYiAP79mY?e=3yxZxw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3" t="s">
        <v>4787</v>
      </c>
    </row>
    <row r="1494" spans="1:15" hidden="1" x14ac:dyDescent="0.3">
      <c r="A1494" t="s">
        <v>1486</v>
      </c>
      <c r="B1494">
        <v>254189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2789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https://aterpa-my.sharepoint.com/:f:/g/personal/luis_nunes_aterpa_com_br/IgCVlEOybDu1RrUmmUcPpVgkATRdwz5TarAfYpSYiAP79mY?e=3yxZxw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4" t="s">
        <v>4787</v>
      </c>
    </row>
    <row r="1495" spans="1:15" hidden="1" x14ac:dyDescent="0.3">
      <c r="A1495" t="s">
        <v>1487</v>
      </c>
      <c r="B1495">
        <v>3218020</v>
      </c>
      <c r="C1495" t="s">
        <v>5407</v>
      </c>
      <c r="D1495" s="12">
        <v>45838</v>
      </c>
      <c r="E1495" t="s">
        <v>3617</v>
      </c>
      <c r="F1495" t="s">
        <v>2792</v>
      </c>
      <c r="G1495" t="s">
        <v>2788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https://aterpa-my.sharepoint.com/:f:/g/personal/luis_nunes_aterpa_com_br/IgCVlEOybDu1RrUmmUcPpVgkATRdwz5TarAfYpSYiAP79mY?e=3yxZxw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5" t="s">
        <v>4787</v>
      </c>
    </row>
    <row r="1496" spans="1:15" hidden="1" x14ac:dyDescent="0.3">
      <c r="A1496" t="s">
        <v>1488</v>
      </c>
      <c r="B1496">
        <v>501601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2789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https://aterpa-my.sharepoint.com/:f:/g/personal/luis_nunes_aterpa_com_br/IgCVlEOybDu1RrUmmUcPpVgkATRdwz5TarAfYpSYiAP79mY?e=3yxZxw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6" t="s">
        <v>4787</v>
      </c>
    </row>
    <row r="1497" spans="1:15" hidden="1" x14ac:dyDescent="0.3">
      <c r="A1497" t="s">
        <v>1489</v>
      </c>
      <c r="B1497">
        <v>3202550</v>
      </c>
      <c r="C1497" t="s">
        <v>5407</v>
      </c>
      <c r="D1497" s="12">
        <v>45838</v>
      </c>
      <c r="E1497" t="s">
        <v>3618</v>
      </c>
      <c r="F1497" t="s">
        <v>2792</v>
      </c>
      <c r="G1497" t="s">
        <v>2788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https://aterpa-my.sharepoint.com/:f:/g/personal/luis_nunes_aterpa_com_br/IgCVlEOybDu1RrUmmUcPpVgkATRdwz5TarAfYpSYiAP79mY?e=3yxZxw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7" t="s">
        <v>4787</v>
      </c>
    </row>
    <row r="1498" spans="1:15" hidden="1" x14ac:dyDescent="0.3">
      <c r="A1498" t="s">
        <v>1490</v>
      </c>
      <c r="B1498">
        <v>527221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2789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https://aterpa-my.sharepoint.com/:f:/g/personal/luis_nunes_aterpa_com_br/IgCVlEOybDu1RrUmmUcPpVgkATRdwz5TarAfYpSYiAP79mY?e=3yxZxw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8" t="s">
        <v>4787</v>
      </c>
    </row>
    <row r="1499" spans="1:15" hidden="1" x14ac:dyDescent="0.3">
      <c r="A1499" t="s">
        <v>1491</v>
      </c>
      <c r="B1499">
        <v>3203098</v>
      </c>
      <c r="C1499" t="s">
        <v>5407</v>
      </c>
      <c r="D1499" s="12">
        <v>45838</v>
      </c>
      <c r="E1499" t="s">
        <v>3619</v>
      </c>
      <c r="F1499" t="s">
        <v>2792</v>
      </c>
      <c r="G1499" t="s">
        <v>2788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https://aterpa-my.sharepoint.com/:f:/g/personal/luis_nunes_aterpa_com_br/IgCVlEOybDu1RrUmmUcPpVgkATRdwz5TarAfYpSYiAP79mY?e=3yxZxw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499" t="s">
        <v>4787</v>
      </c>
    </row>
    <row r="1500" spans="1:15" hidden="1" x14ac:dyDescent="0.3">
      <c r="A1500" t="s">
        <v>1492</v>
      </c>
      <c r="B1500">
        <v>518413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2789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https://aterpa-my.sharepoint.com/:f:/g/personal/luis_nunes_aterpa_com_br/IgCVlEOybDu1RrUmmUcPpVgkATRdwz5TarAfYpSYiAP79mY?e=3yxZxw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00" t="s">
        <v>4787</v>
      </c>
    </row>
    <row r="1501" spans="1:15" hidden="1" x14ac:dyDescent="0.3">
      <c r="A1501" t="s">
        <v>1493</v>
      </c>
      <c r="B1501">
        <v>3201691</v>
      </c>
      <c r="C1501" t="s">
        <v>5407</v>
      </c>
      <c r="D1501" s="12">
        <v>45838</v>
      </c>
      <c r="E1501" t="s">
        <v>3620</v>
      </c>
      <c r="F1501" t="s">
        <v>2792</v>
      </c>
      <c r="G1501" t="s">
        <v>2788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https://aterpa-my.sharepoint.com/:f:/g/personal/luis_nunes_aterpa_com_br/IgCVlEOybDu1RrUmmUcPpVgkATRdwz5TarAfYpSYiAP79mY?e=3yxZxw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01" t="s">
        <v>4787</v>
      </c>
    </row>
    <row r="1502" spans="1:15" hidden="1" x14ac:dyDescent="0.3">
      <c r="A1502" t="s">
        <v>1494</v>
      </c>
      <c r="B1502">
        <v>551251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2789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https://aterpa-my.sharepoint.com/:f:/g/personal/luis_nunes_aterpa_com_br/IgCVlEOybDu1RrUmmUcPpVgkATRdwz5TarAfYpSYiAP79mY?e=3yxZxw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02" t="s">
        <v>4787</v>
      </c>
    </row>
    <row r="1503" spans="1:15" hidden="1" x14ac:dyDescent="0.3">
      <c r="A1503" t="s">
        <v>1495</v>
      </c>
      <c r="B1503">
        <v>2635612</v>
      </c>
      <c r="C1503" t="s">
        <v>5407</v>
      </c>
      <c r="D1503" s="12">
        <v>45838</v>
      </c>
      <c r="E1503" t="s">
        <v>3621</v>
      </c>
      <c r="F1503" t="s">
        <v>2792</v>
      </c>
      <c r="G1503" t="s">
        <v>2788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https://aterpa-my.sharepoint.com/:f:/g/personal/luis_nunes_aterpa_com_br/IgCVlEOybDu1RrUmmUcPpVgkATRdwz5TarAfYpSYiAP79mY?e=3yxZxw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03" t="s">
        <v>4787</v>
      </c>
    </row>
    <row r="1504" spans="1:15" hidden="1" x14ac:dyDescent="0.3">
      <c r="A1504" t="s">
        <v>1496</v>
      </c>
      <c r="B1504">
        <v>581972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2789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https://aterpa-my.sharepoint.com/:f:/g/personal/luis_nunes_aterpa_com_br/IgCVlEOybDu1RrUmmUcPpVgkATRdwz5TarAfYpSYiAP79mY?e=3yxZxw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04" t="s">
        <v>4787</v>
      </c>
    </row>
    <row r="1505" spans="1:15" hidden="1" x14ac:dyDescent="0.3">
      <c r="A1505" t="s">
        <v>1497</v>
      </c>
      <c r="B1505">
        <v>14406269</v>
      </c>
      <c r="C1505" t="s">
        <v>5407</v>
      </c>
      <c r="D1505" s="12">
        <v>45838</v>
      </c>
      <c r="E1505" t="s">
        <v>3622</v>
      </c>
      <c r="F1505" t="s">
        <v>2787</v>
      </c>
      <c r="G1505" t="s">
        <v>2788</v>
      </c>
      <c r="H1505" t="str">
        <f>IF(_xlfn.XLOOKUP(E1505,LD_01[DOCUMENTO],LD_01[REVISÃO])=F1505,"VIGENTE","OBSOLETO")</f>
        <v>VIGENTE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https://aterpa-my.sharepoint.com/:f:/g/personal/luis_nunes_aterpa_com_br/IgCVlEOybDu1RrUmmUcPpVgkATRdwz5TarAfYpSYiAP79mY?e=3yxZxw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05" t="s">
        <v>4787</v>
      </c>
    </row>
    <row r="1506" spans="1:15" hidden="1" x14ac:dyDescent="0.3">
      <c r="A1506" t="s">
        <v>1498</v>
      </c>
      <c r="B1506">
        <v>1210458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2789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https://aterpa-my.sharepoint.com/:f:/g/personal/luis_nunes_aterpa_com_br/IgCVlEOybDu1RrUmmUcPpVgkATRdwz5TarAfYpSYiAP79mY?e=3yxZxw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06" t="s">
        <v>4787</v>
      </c>
    </row>
    <row r="1507" spans="1:15" hidden="1" x14ac:dyDescent="0.3">
      <c r="A1507" t="s">
        <v>1499</v>
      </c>
      <c r="B1507">
        <v>14268098</v>
      </c>
      <c r="C1507" t="s">
        <v>5407</v>
      </c>
      <c r="D1507" s="12">
        <v>45838</v>
      </c>
      <c r="E1507" t="s">
        <v>3623</v>
      </c>
      <c r="F1507" t="s">
        <v>2787</v>
      </c>
      <c r="G1507" t="s">
        <v>2788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https://aterpa-my.sharepoint.com/:f:/g/personal/luis_nunes_aterpa_com_br/IgCVlEOybDu1RrUmmUcPpVgkATRdwz5TarAfYpSYiAP79mY?e=3yxZxw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07" t="s">
        <v>4787</v>
      </c>
    </row>
    <row r="1508" spans="1:15" hidden="1" x14ac:dyDescent="0.3">
      <c r="A1508" t="s">
        <v>1500</v>
      </c>
      <c r="B1508">
        <v>2880262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2789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https://aterpa-my.sharepoint.com/:f:/g/personal/luis_nunes_aterpa_com_br/IgCVlEOybDu1RrUmmUcPpVgkATRdwz5TarAfYpSYiAP79mY?e=3yxZxw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08" t="s">
        <v>4787</v>
      </c>
    </row>
    <row r="1509" spans="1:15" hidden="1" x14ac:dyDescent="0.3">
      <c r="A1509" t="s">
        <v>1505</v>
      </c>
      <c r="B1509">
        <v>5374405</v>
      </c>
      <c r="C1509" t="s">
        <v>5407</v>
      </c>
      <c r="D1509" s="12">
        <v>45838</v>
      </c>
      <c r="E1509" t="s">
        <v>3627</v>
      </c>
      <c r="F1509" t="s">
        <v>2787</v>
      </c>
      <c r="G1509" t="s">
        <v>2788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https://aterpa-my.sharepoint.com/:f:/g/personal/luis_nunes_aterpa_com_br/IgCVlEOybDu1RrUmmUcPpVgkATRdwz5TarAfYpSYiAP79mY?e=3yxZxw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09" t="s">
        <v>4787</v>
      </c>
    </row>
    <row r="1510" spans="1:15" hidden="1" x14ac:dyDescent="0.3">
      <c r="A1510" t="s">
        <v>1506</v>
      </c>
      <c r="B1510">
        <v>33933392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2789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https://aterpa-my.sharepoint.com/:f:/g/personal/luis_nunes_aterpa_com_br/IgCVlEOybDu1RrUmmUcPpVgkATRdwz5TarAfYpSYiAP79mY?e=3yxZxw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0" t="s">
        <v>4787</v>
      </c>
    </row>
    <row r="1511" spans="1:15" hidden="1" x14ac:dyDescent="0.3">
      <c r="A1511" t="s">
        <v>1507</v>
      </c>
      <c r="B1511">
        <v>7227682</v>
      </c>
      <c r="C1511" t="s">
        <v>5407</v>
      </c>
      <c r="D1511" s="12">
        <v>45838</v>
      </c>
      <c r="E1511" t="s">
        <v>3628</v>
      </c>
      <c r="F1511" t="s">
        <v>2819</v>
      </c>
      <c r="G1511" t="s">
        <v>2788</v>
      </c>
      <c r="H1511" t="str">
        <f>IF(_xlfn.XLOOKUP(E1511,LD_01[DOCUMENTO],LD_01[REVISÃO])=F1511,"VIGENTE","OBSOLETO")</f>
        <v>OBSOLETO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https://aterpa-my.sharepoint.com/:f:/g/personal/luis_nunes_aterpa_com_br/IgCVlEOybDu1RrUmmUcPpVgkATRdwz5TarAfYpSYiAP79mY?e=3yxZxw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11" t="s">
        <v>4787</v>
      </c>
    </row>
    <row r="1512" spans="1:15" hidden="1" x14ac:dyDescent="0.3">
      <c r="A1512" t="s">
        <v>1508</v>
      </c>
      <c r="B1512">
        <v>804788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2789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https://aterpa-my.sharepoint.com/:f:/g/personal/luis_nunes_aterpa_com_br/IgCVlEOybDu1RrUmmUcPpVgkATRdwz5TarAfYpSYiAP79mY?e=3yxZxw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12" t="s">
        <v>4787</v>
      </c>
    </row>
    <row r="1513" spans="1:15" hidden="1" x14ac:dyDescent="0.3">
      <c r="A1513" t="s">
        <v>1509</v>
      </c>
      <c r="B1513">
        <v>7120195</v>
      </c>
      <c r="C1513" t="s">
        <v>5407</v>
      </c>
      <c r="D1513" s="12">
        <v>45838</v>
      </c>
      <c r="E1513" t="s">
        <v>3629</v>
      </c>
      <c r="F1513" t="s">
        <v>2819</v>
      </c>
      <c r="G1513" t="s">
        <v>2788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https://aterpa-my.sharepoint.com/:f:/g/personal/luis_nunes_aterpa_com_br/IgCVlEOybDu1RrUmmUcPpVgkATRdwz5TarAfYpSYiAP79mY?e=3yxZxw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13" t="s">
        <v>4787</v>
      </c>
    </row>
    <row r="1514" spans="1:15" hidden="1" x14ac:dyDescent="0.3">
      <c r="A1514" t="s">
        <v>1510</v>
      </c>
      <c r="B1514">
        <v>1155065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2789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https://aterpa-my.sharepoint.com/:f:/g/personal/luis_nunes_aterpa_com_br/IgCVlEOybDu1RrUmmUcPpVgkATRdwz5TarAfYpSYiAP79mY?e=3yxZxw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14" t="s">
        <v>4787</v>
      </c>
    </row>
    <row r="1515" spans="1:15" hidden="1" x14ac:dyDescent="0.3">
      <c r="A1515" t="s">
        <v>1511</v>
      </c>
      <c r="B1515">
        <v>7006324</v>
      </c>
      <c r="C1515" t="s">
        <v>5407</v>
      </c>
      <c r="D1515" s="12">
        <v>45838</v>
      </c>
      <c r="E1515" t="s">
        <v>3630</v>
      </c>
      <c r="F1515" t="s">
        <v>2792</v>
      </c>
      <c r="G1515" t="s">
        <v>2788</v>
      </c>
      <c r="H1515" t="str">
        <f>IF(_xlfn.XLOOKUP(E1515,LD_01[DOCUMENTO],LD_01[REVISÃO])=F1515,"VIGENTE","OBSOLETO")</f>
        <v>VIGENTE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https://aterpa-my.sharepoint.com/:f:/g/personal/luis_nunes_aterpa_com_br/IgCVlEOybDu1RrUmmUcPpVgkATRdwz5TarAfYpSYiAP79mY?e=3yxZxw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5" t="s">
        <v>4787</v>
      </c>
    </row>
    <row r="1516" spans="1:15" hidden="1" x14ac:dyDescent="0.3">
      <c r="A1516" t="s">
        <v>1512</v>
      </c>
      <c r="B1516">
        <v>452814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2789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https://aterpa-my.sharepoint.com/:f:/g/personal/luis_nunes_aterpa_com_br/IgCVlEOybDu1RrUmmUcPpVgkATRdwz5TarAfYpSYiAP79mY?e=3yxZxw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6" t="s">
        <v>4787</v>
      </c>
    </row>
    <row r="1517" spans="1:15" hidden="1" x14ac:dyDescent="0.3">
      <c r="A1517" t="s">
        <v>1513</v>
      </c>
      <c r="B1517">
        <v>1943334</v>
      </c>
      <c r="C1517" t="s">
        <v>5407</v>
      </c>
      <c r="D1517" s="12">
        <v>45838</v>
      </c>
      <c r="E1517" t="s">
        <v>3631</v>
      </c>
      <c r="F1517" t="s">
        <v>2792</v>
      </c>
      <c r="G1517" t="s">
        <v>2788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https://aterpa-my.sharepoint.com/:f:/g/personal/luis_nunes_aterpa_com_br/IgCVlEOybDu1RrUmmUcPpVgkATRdwz5TarAfYpSYiAP79mY?e=3yxZxw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7" t="s">
        <v>4787</v>
      </c>
    </row>
    <row r="1518" spans="1:15" hidden="1" x14ac:dyDescent="0.3">
      <c r="A1518" t="s">
        <v>1514</v>
      </c>
      <c r="B1518">
        <v>246860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2789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https://aterpa-my.sharepoint.com/:f:/g/personal/luis_nunes_aterpa_com_br/IgCVlEOybDu1RrUmmUcPpVgkATRdwz5TarAfYpSYiAP79mY?e=3yxZxw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8" t="s">
        <v>4787</v>
      </c>
    </row>
    <row r="1519" spans="1:15" hidden="1" x14ac:dyDescent="0.3">
      <c r="A1519" t="s">
        <v>1515</v>
      </c>
      <c r="B1519">
        <v>1949118</v>
      </c>
      <c r="C1519" t="s">
        <v>5407</v>
      </c>
      <c r="D1519" s="12">
        <v>45838</v>
      </c>
      <c r="E1519" t="s">
        <v>3632</v>
      </c>
      <c r="F1519" t="s">
        <v>2792</v>
      </c>
      <c r="G1519" t="s">
        <v>2788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https://aterpa-my.sharepoint.com/:f:/g/personal/luis_nunes_aterpa_com_br/IgCVlEOybDu1RrUmmUcPpVgkATRdwz5TarAfYpSYiAP79mY?e=3yxZxw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19" t="s">
        <v>4787</v>
      </c>
    </row>
    <row r="1520" spans="1:15" hidden="1" x14ac:dyDescent="0.3">
      <c r="A1520" t="s">
        <v>1516</v>
      </c>
      <c r="B1520">
        <v>300408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2789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https://aterpa-my.sharepoint.com/:f:/g/personal/luis_nunes_aterpa_com_br/IgCVlEOybDu1RrUmmUcPpVgkATRdwz5TarAfYpSYiAP79mY?e=3yxZxw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20" t="s">
        <v>4787</v>
      </c>
    </row>
    <row r="1521" spans="1:15" hidden="1" x14ac:dyDescent="0.3">
      <c r="A1521" t="s">
        <v>1517</v>
      </c>
      <c r="B1521">
        <v>1973387</v>
      </c>
      <c r="C1521" t="s">
        <v>5407</v>
      </c>
      <c r="D1521" s="12">
        <v>45838</v>
      </c>
      <c r="E1521" t="s">
        <v>3633</v>
      </c>
      <c r="F1521" t="s">
        <v>2792</v>
      </c>
      <c r="G1521" t="s">
        <v>2788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https://aterpa-my.sharepoint.com/:f:/g/personal/luis_nunes_aterpa_com_br/IgCVlEOybDu1RrUmmUcPpVgkATRdwz5TarAfYpSYiAP79mY?e=3yxZxw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21" t="s">
        <v>4787</v>
      </c>
    </row>
    <row r="1522" spans="1:15" hidden="1" x14ac:dyDescent="0.3">
      <c r="A1522" t="s">
        <v>1518</v>
      </c>
      <c r="B1522">
        <v>329947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2789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https://aterpa-my.sharepoint.com/:f:/g/personal/luis_nunes_aterpa_com_br/IgCVlEOybDu1RrUmmUcPpVgkATRdwz5TarAfYpSYiAP79mY?e=3yxZxw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22" t="s">
        <v>4787</v>
      </c>
    </row>
    <row r="1523" spans="1:15" hidden="1" x14ac:dyDescent="0.3">
      <c r="A1523" t="s">
        <v>1519</v>
      </c>
      <c r="B1523">
        <v>7440418</v>
      </c>
      <c r="C1523" t="s">
        <v>5407</v>
      </c>
      <c r="D1523" s="12">
        <v>45838</v>
      </c>
      <c r="E1523" t="s">
        <v>3634</v>
      </c>
      <c r="F1523" t="s">
        <v>2792</v>
      </c>
      <c r="G1523" t="s">
        <v>2788</v>
      </c>
      <c r="H1523" t="str">
        <f>IF(_xlfn.XLOOKUP(E1523,LD_01[DOCUMENTO],LD_01[REVISÃO])=F1523,"VIGENTE","OBSOLETO")</f>
        <v>OBSOLETO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https://aterpa-my.sharepoint.com/:f:/g/personal/luis_nunes_aterpa_com_br/IgCVlEOybDu1RrUmmUcPpVgkATRdwz5TarAfYpSYiAP79mY?e=3yxZxw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3" t="s">
        <v>4787</v>
      </c>
    </row>
    <row r="1524" spans="1:15" hidden="1" x14ac:dyDescent="0.3">
      <c r="A1524" t="s">
        <v>1520</v>
      </c>
      <c r="B1524">
        <v>350372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2789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https://aterpa-my.sharepoint.com/:f:/g/personal/luis_nunes_aterpa_com_br/IgCVlEOybDu1RrUmmUcPpVgkATRdwz5TarAfYpSYiAP79mY?e=3yxZxw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4" t="s">
        <v>4787</v>
      </c>
    </row>
    <row r="1525" spans="1:15" hidden="1" x14ac:dyDescent="0.3">
      <c r="A1525" t="s">
        <v>1521</v>
      </c>
      <c r="B1525">
        <v>7431906</v>
      </c>
      <c r="C1525" t="s">
        <v>5407</v>
      </c>
      <c r="D1525" s="12">
        <v>45838</v>
      </c>
      <c r="E1525" t="s">
        <v>3635</v>
      </c>
      <c r="F1525" t="s">
        <v>2792</v>
      </c>
      <c r="G1525" t="s">
        <v>2788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https://aterpa-my.sharepoint.com/:f:/g/personal/luis_nunes_aterpa_com_br/IgCVlEOybDu1RrUmmUcPpVgkATRdwz5TarAfYpSYiAP79mY?e=3yxZxw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5" t="s">
        <v>4787</v>
      </c>
    </row>
    <row r="1526" spans="1:15" hidden="1" x14ac:dyDescent="0.3">
      <c r="A1526" t="s">
        <v>1522</v>
      </c>
      <c r="B1526">
        <v>345078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2789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https://aterpa-my.sharepoint.com/:f:/g/personal/luis_nunes_aterpa_com_br/IgCVlEOybDu1RrUmmUcPpVgkATRdwz5TarAfYpSYiAP79mY?e=3yxZxw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6" t="s">
        <v>4787</v>
      </c>
    </row>
    <row r="1527" spans="1:15" hidden="1" x14ac:dyDescent="0.3">
      <c r="A1527" t="s">
        <v>1546</v>
      </c>
      <c r="B1527">
        <v>1029179</v>
      </c>
      <c r="C1527" t="s">
        <v>5407</v>
      </c>
      <c r="D1527" s="12">
        <v>45838</v>
      </c>
      <c r="E1527" t="s">
        <v>3649</v>
      </c>
      <c r="F1527" t="s">
        <v>2792</v>
      </c>
      <c r="G1527" t="s">
        <v>2788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https://aterpa-my.sharepoint.com/:f:/g/personal/luis_nunes_aterpa_com_br/IgCVlEOybDu1RrUmmUcPpVgkATRdwz5TarAfYpSYiAP79mY?e=3yxZxw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7" t="s">
        <v>4787</v>
      </c>
    </row>
    <row r="1528" spans="1:15" hidden="1" x14ac:dyDescent="0.3">
      <c r="A1528" t="s">
        <v>1547</v>
      </c>
      <c r="B1528">
        <v>400708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2789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https://aterpa-my.sharepoint.com/:f:/g/personal/luis_nunes_aterpa_com_br/IgCVlEOybDu1RrUmmUcPpVgkATRdwz5TarAfYpSYiAP79mY?e=3yxZxw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8" t="s">
        <v>4787</v>
      </c>
    </row>
    <row r="1529" spans="1:15" hidden="1" x14ac:dyDescent="0.3">
      <c r="A1529" t="s">
        <v>1548</v>
      </c>
      <c r="B1529">
        <v>1024676</v>
      </c>
      <c r="C1529" t="s">
        <v>5407</v>
      </c>
      <c r="D1529" s="12">
        <v>45838</v>
      </c>
      <c r="E1529" t="s">
        <v>3650</v>
      </c>
      <c r="F1529" t="s">
        <v>2792</v>
      </c>
      <c r="G1529" t="s">
        <v>2788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https://aterpa-my.sharepoint.com/:f:/g/personal/luis_nunes_aterpa_com_br/IgCVlEOybDu1RrUmmUcPpVgkATRdwz5TarAfYpSYiAP79mY?e=3yxZxw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29" t="s">
        <v>4787</v>
      </c>
    </row>
    <row r="1530" spans="1:15" hidden="1" x14ac:dyDescent="0.3">
      <c r="A1530" t="s">
        <v>1549</v>
      </c>
      <c r="B1530">
        <v>476722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2789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https://aterpa-my.sharepoint.com/:f:/g/personal/luis_nunes_aterpa_com_br/IgCVlEOybDu1RrUmmUcPpVgkATRdwz5TarAfYpSYiAP79mY?e=3yxZxw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0" t="s">
        <v>4787</v>
      </c>
    </row>
    <row r="1531" spans="1:15" hidden="1" x14ac:dyDescent="0.3">
      <c r="A1531" t="s">
        <v>1550</v>
      </c>
      <c r="B1531">
        <v>1033986</v>
      </c>
      <c r="C1531" t="s">
        <v>5407</v>
      </c>
      <c r="D1531" s="12">
        <v>45838</v>
      </c>
      <c r="E1531" t="s">
        <v>3651</v>
      </c>
      <c r="F1531" t="s">
        <v>2792</v>
      </c>
      <c r="G1531" t="s">
        <v>2788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https://aterpa-my.sharepoint.com/:f:/g/personal/luis_nunes_aterpa_com_br/IgCVlEOybDu1RrUmmUcPpVgkATRdwz5TarAfYpSYiAP79mY?e=3yxZxw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1" t="s">
        <v>4787</v>
      </c>
    </row>
    <row r="1532" spans="1:15" hidden="1" x14ac:dyDescent="0.3">
      <c r="A1532" t="s">
        <v>1551</v>
      </c>
      <c r="B1532">
        <v>537615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2789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https://aterpa-my.sharepoint.com/:f:/g/personal/luis_nunes_aterpa_com_br/IgCVlEOybDu1RrUmmUcPpVgkATRdwz5TarAfYpSYiAP79mY?e=3yxZxw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2" t="s">
        <v>4787</v>
      </c>
    </row>
    <row r="1533" spans="1:15" hidden="1" x14ac:dyDescent="0.3">
      <c r="A1533" t="s">
        <v>1552</v>
      </c>
      <c r="B1533">
        <v>1031492</v>
      </c>
      <c r="C1533" t="s">
        <v>5407</v>
      </c>
      <c r="D1533" s="12">
        <v>45838</v>
      </c>
      <c r="E1533" t="s">
        <v>3652</v>
      </c>
      <c r="F1533" t="s">
        <v>2792</v>
      </c>
      <c r="G1533" t="s">
        <v>2788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https://aterpa-my.sharepoint.com/:f:/g/personal/luis_nunes_aterpa_com_br/IgCVlEOybDu1RrUmmUcPpVgkATRdwz5TarAfYpSYiAP79mY?e=3yxZxw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3" t="s">
        <v>4787</v>
      </c>
    </row>
    <row r="1534" spans="1:15" hidden="1" x14ac:dyDescent="0.3">
      <c r="A1534" t="s">
        <v>1553</v>
      </c>
      <c r="B1534">
        <v>466816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2789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https://aterpa-my.sharepoint.com/:f:/g/personal/luis_nunes_aterpa_com_br/IgCVlEOybDu1RrUmmUcPpVgkATRdwz5TarAfYpSYiAP79mY?e=3yxZxw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4" t="s">
        <v>4787</v>
      </c>
    </row>
    <row r="1535" spans="1:15" hidden="1" x14ac:dyDescent="0.3">
      <c r="A1535" t="s">
        <v>1554</v>
      </c>
      <c r="B1535">
        <v>840956</v>
      </c>
      <c r="C1535" t="s">
        <v>5407</v>
      </c>
      <c r="D1535" s="12">
        <v>45838</v>
      </c>
      <c r="E1535" t="s">
        <v>3653</v>
      </c>
      <c r="F1535" t="s">
        <v>2792</v>
      </c>
      <c r="G1535" t="s">
        <v>2788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https://aterpa-my.sharepoint.com/:f:/g/personal/luis_nunes_aterpa_com_br/IgCVlEOybDu1RrUmmUcPpVgkATRdwz5TarAfYpSYiAP79mY?e=3yxZxw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5" t="s">
        <v>4787</v>
      </c>
    </row>
    <row r="1536" spans="1:15" hidden="1" x14ac:dyDescent="0.3">
      <c r="A1536" t="s">
        <v>1555</v>
      </c>
      <c r="B1536">
        <v>605730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2789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https://aterpa-my.sharepoint.com/:f:/g/personal/luis_nunes_aterpa_com_br/IgCVlEOybDu1RrUmmUcPpVgkATRdwz5TarAfYpSYiAP79mY?e=3yxZxw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6" t="s">
        <v>4787</v>
      </c>
    </row>
    <row r="1537" spans="1:15" hidden="1" x14ac:dyDescent="0.3">
      <c r="A1537" t="s">
        <v>1556</v>
      </c>
      <c r="B1537">
        <v>841180</v>
      </c>
      <c r="C1537" t="s">
        <v>5407</v>
      </c>
      <c r="D1537" s="12">
        <v>45838</v>
      </c>
      <c r="E1537" t="s">
        <v>3654</v>
      </c>
      <c r="F1537" t="s">
        <v>2792</v>
      </c>
      <c r="G1537" t="s">
        <v>2788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https://aterpa-my.sharepoint.com/:f:/g/personal/luis_nunes_aterpa_com_br/IgCVlEOybDu1RrUmmUcPpVgkATRdwz5TarAfYpSYiAP79mY?e=3yxZxw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7" t="s">
        <v>4787</v>
      </c>
    </row>
    <row r="1538" spans="1:15" hidden="1" x14ac:dyDescent="0.3">
      <c r="A1538" t="s">
        <v>1557</v>
      </c>
      <c r="B1538">
        <v>726971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2789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https://aterpa-my.sharepoint.com/:f:/g/personal/luis_nunes_aterpa_com_br/IgCVlEOybDu1RrUmmUcPpVgkATRdwz5TarAfYpSYiAP79mY?e=3yxZxw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8" t="s">
        <v>4787</v>
      </c>
    </row>
    <row r="1539" spans="1:15" hidden="1" x14ac:dyDescent="0.3">
      <c r="A1539" t="s">
        <v>1558</v>
      </c>
      <c r="B1539">
        <v>836985</v>
      </c>
      <c r="C1539" t="s">
        <v>5407</v>
      </c>
      <c r="D1539" s="12">
        <v>45838</v>
      </c>
      <c r="E1539" t="s">
        <v>3655</v>
      </c>
      <c r="F1539" t="s">
        <v>2792</v>
      </c>
      <c r="G1539" t="s">
        <v>2788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https://aterpa-my.sharepoint.com/:f:/g/personal/luis_nunes_aterpa_com_br/IgCVlEOybDu1RrUmmUcPpVgkATRdwz5TarAfYpSYiAP79mY?e=3yxZxw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39" t="s">
        <v>4787</v>
      </c>
    </row>
    <row r="1540" spans="1:15" hidden="1" x14ac:dyDescent="0.3">
      <c r="A1540" t="s">
        <v>1559</v>
      </c>
      <c r="B1540">
        <v>735066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2789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https://aterpa-my.sharepoint.com/:f:/g/personal/luis_nunes_aterpa_com_br/IgCVlEOybDu1RrUmmUcPpVgkATRdwz5TarAfYpSYiAP79mY?e=3yxZxw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0" t="s">
        <v>4787</v>
      </c>
    </row>
    <row r="1541" spans="1:15" hidden="1" x14ac:dyDescent="0.3">
      <c r="A1541" t="s">
        <v>1560</v>
      </c>
      <c r="B1541">
        <v>852215</v>
      </c>
      <c r="C1541" t="s">
        <v>5407</v>
      </c>
      <c r="D1541" s="12">
        <v>45838</v>
      </c>
      <c r="E1541" t="s">
        <v>3656</v>
      </c>
      <c r="F1541" t="s">
        <v>2792</v>
      </c>
      <c r="G1541" t="s">
        <v>2788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https://aterpa-my.sharepoint.com/:f:/g/personal/luis_nunes_aterpa_com_br/IgCVlEOybDu1RrUmmUcPpVgkATRdwz5TarAfYpSYiAP79mY?e=3yxZxw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1" t="s">
        <v>4787</v>
      </c>
    </row>
    <row r="1542" spans="1:15" hidden="1" x14ac:dyDescent="0.3">
      <c r="A1542" t="s">
        <v>1561</v>
      </c>
      <c r="B1542">
        <v>598828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2789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https://aterpa-my.sharepoint.com/:f:/g/personal/luis_nunes_aterpa_com_br/IgCVlEOybDu1RrUmmUcPpVgkATRdwz5TarAfYpSYiAP79mY?e=3yxZxw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2" t="s">
        <v>4787</v>
      </c>
    </row>
    <row r="1543" spans="1:15" hidden="1" x14ac:dyDescent="0.3">
      <c r="A1543" t="s">
        <v>1525</v>
      </c>
      <c r="B1543">
        <v>6865874</v>
      </c>
      <c r="C1543" t="s">
        <v>5407</v>
      </c>
      <c r="D1543" s="12">
        <v>45838</v>
      </c>
      <c r="E1543" t="s">
        <v>3638</v>
      </c>
      <c r="F1543" t="s">
        <v>2792</v>
      </c>
      <c r="G1543" t="s">
        <v>2788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https://aterpa-my.sharepoint.com/:f:/g/personal/luis_nunes_aterpa_com_br/IgCVlEOybDu1RrUmmUcPpVgkATRdwz5TarAfYpSYiAP79mY?e=3yxZxw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3" t="s">
        <v>4787</v>
      </c>
    </row>
    <row r="1544" spans="1:15" hidden="1" x14ac:dyDescent="0.3">
      <c r="A1544" t="s">
        <v>1526</v>
      </c>
      <c r="B1544">
        <v>912217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2789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https://aterpa-my.sharepoint.com/:f:/g/personal/luis_nunes_aterpa_com_br/IgCVlEOybDu1RrUmmUcPpVgkATRdwz5TarAfYpSYiAP79mY?e=3yxZxw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4" t="s">
        <v>4787</v>
      </c>
    </row>
    <row r="1545" spans="1:15" hidden="1" x14ac:dyDescent="0.3">
      <c r="A1545" t="s">
        <v>1527</v>
      </c>
      <c r="B1545">
        <v>6831983</v>
      </c>
      <c r="C1545" t="s">
        <v>5407</v>
      </c>
      <c r="D1545" s="12">
        <v>45838</v>
      </c>
      <c r="E1545" t="s">
        <v>3639</v>
      </c>
      <c r="F1545" t="s">
        <v>2792</v>
      </c>
      <c r="G1545" t="s">
        <v>2788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https://aterpa-my.sharepoint.com/:f:/g/personal/luis_nunes_aterpa_com_br/IgCVlEOybDu1RrUmmUcPpVgkATRdwz5TarAfYpSYiAP79mY?e=3yxZxw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5" t="s">
        <v>4787</v>
      </c>
    </row>
    <row r="1546" spans="1:15" hidden="1" x14ac:dyDescent="0.3">
      <c r="A1546" t="s">
        <v>1528</v>
      </c>
      <c r="B1546">
        <v>1158541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2789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https://aterpa-my.sharepoint.com/:f:/g/personal/luis_nunes_aterpa_com_br/IgCVlEOybDu1RrUmmUcPpVgkATRdwz5TarAfYpSYiAP79mY?e=3yxZxw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6" t="s">
        <v>4787</v>
      </c>
    </row>
    <row r="1547" spans="1:15" hidden="1" x14ac:dyDescent="0.3">
      <c r="A1547" t="s">
        <v>1529</v>
      </c>
      <c r="B1547">
        <v>6888608</v>
      </c>
      <c r="C1547" t="s">
        <v>5407</v>
      </c>
      <c r="D1547" s="12">
        <v>45838</v>
      </c>
      <c r="E1547" t="s">
        <v>3640</v>
      </c>
      <c r="F1547" t="s">
        <v>2792</v>
      </c>
      <c r="G1547" t="s">
        <v>2788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https://aterpa-my.sharepoint.com/:f:/g/personal/luis_nunes_aterpa_com_br/IgCVlEOybDu1RrUmmUcPpVgkATRdwz5TarAfYpSYiAP79mY?e=3yxZxw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7" t="s">
        <v>4787</v>
      </c>
    </row>
    <row r="1548" spans="1:15" hidden="1" x14ac:dyDescent="0.3">
      <c r="A1548" t="s">
        <v>1530</v>
      </c>
      <c r="B1548">
        <v>1004767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2789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https://aterpa-my.sharepoint.com/:f:/g/personal/luis_nunes_aterpa_com_br/IgCVlEOybDu1RrUmmUcPpVgkATRdwz5TarAfYpSYiAP79mY?e=3yxZxw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8" t="s">
        <v>4787</v>
      </c>
    </row>
    <row r="1549" spans="1:15" hidden="1" x14ac:dyDescent="0.3">
      <c r="A1549" t="s">
        <v>1531</v>
      </c>
      <c r="B1549">
        <v>6519901</v>
      </c>
      <c r="C1549" t="s">
        <v>5407</v>
      </c>
      <c r="D1549" s="12">
        <v>45838</v>
      </c>
      <c r="E1549" t="s">
        <v>3641</v>
      </c>
      <c r="F1549" t="s">
        <v>2792</v>
      </c>
      <c r="G1549" t="s">
        <v>2788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https://aterpa-my.sharepoint.com/:f:/g/personal/luis_nunes_aterpa_com_br/IgCVlEOybDu1RrUmmUcPpVgkATRdwz5TarAfYpSYiAP79mY?e=3yxZxw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49" t="s">
        <v>4787</v>
      </c>
    </row>
    <row r="1550" spans="1:15" hidden="1" x14ac:dyDescent="0.3">
      <c r="A1550" t="s">
        <v>1532</v>
      </c>
      <c r="B1550">
        <v>681208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2789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https://aterpa-my.sharepoint.com/:f:/g/personal/luis_nunes_aterpa_com_br/IgCVlEOybDu1RrUmmUcPpVgkATRdwz5TarAfYpSYiAP79mY?e=3yxZxw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50" t="s">
        <v>4787</v>
      </c>
    </row>
    <row r="1551" spans="1:15" hidden="1" x14ac:dyDescent="0.3">
      <c r="A1551" t="s">
        <v>1533</v>
      </c>
      <c r="B1551">
        <v>1501150</v>
      </c>
      <c r="C1551" t="s">
        <v>5407</v>
      </c>
      <c r="D1551" s="12">
        <v>45838</v>
      </c>
      <c r="E1551" t="s">
        <v>3642</v>
      </c>
      <c r="F1551" t="s">
        <v>2787</v>
      </c>
      <c r="G1551" t="s">
        <v>2788</v>
      </c>
      <c r="H1551" t="str">
        <f>IF(_xlfn.XLOOKUP(E1551,LD_01[DOCUMENTO],LD_01[REVISÃO])=F1551,"VIGENTE","OBSOLETO")</f>
        <v>VIGENTE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https://aterpa-my.sharepoint.com/:f:/g/personal/luis_nunes_aterpa_com_br/IgCVlEOybDu1RrUmmUcPpVgkATRdwz5TarAfYpSYiAP79mY?e=3yxZxw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1" t="s">
        <v>4787</v>
      </c>
    </row>
    <row r="1552" spans="1:15" hidden="1" x14ac:dyDescent="0.3">
      <c r="A1552" t="s">
        <v>1534</v>
      </c>
      <c r="B1552">
        <v>324403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2789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https://aterpa-my.sharepoint.com/:f:/g/personal/luis_nunes_aterpa_com_br/IgCVlEOybDu1RrUmmUcPpVgkATRdwz5TarAfYpSYiAP79mY?e=3yxZxw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2" t="s">
        <v>4787</v>
      </c>
    </row>
    <row r="1553" spans="1:15" hidden="1" x14ac:dyDescent="0.3">
      <c r="A1553" t="s">
        <v>1535</v>
      </c>
      <c r="B1553">
        <v>1422086</v>
      </c>
      <c r="C1553" t="s">
        <v>5407</v>
      </c>
      <c r="D1553" s="12">
        <v>45838</v>
      </c>
      <c r="E1553" t="s">
        <v>3643</v>
      </c>
      <c r="F1553" t="s">
        <v>2792</v>
      </c>
      <c r="G1553" t="s">
        <v>2788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https://aterpa-my.sharepoint.com/:f:/g/personal/luis_nunes_aterpa_com_br/IgCVlEOybDu1RrUmmUcPpVgkATRdwz5TarAfYpSYiAP79mY?e=3yxZxw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3" t="s">
        <v>4787</v>
      </c>
    </row>
    <row r="1554" spans="1:15" hidden="1" x14ac:dyDescent="0.3">
      <c r="A1554" t="s">
        <v>1536</v>
      </c>
      <c r="B1554">
        <v>360487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2789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https://aterpa-my.sharepoint.com/:f:/g/personal/luis_nunes_aterpa_com_br/IgCVlEOybDu1RrUmmUcPpVgkATRdwz5TarAfYpSYiAP79mY?e=3yxZxw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4" t="s">
        <v>4787</v>
      </c>
    </row>
    <row r="1555" spans="1:15" hidden="1" x14ac:dyDescent="0.3">
      <c r="A1555" t="s">
        <v>1537</v>
      </c>
      <c r="B1555">
        <v>1906686</v>
      </c>
      <c r="C1555" t="s">
        <v>5407</v>
      </c>
      <c r="D1555" s="12">
        <v>45838</v>
      </c>
      <c r="E1555" t="s">
        <v>3644</v>
      </c>
      <c r="F1555" t="s">
        <v>2787</v>
      </c>
      <c r="G1555" t="s">
        <v>2788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https://aterpa-my.sharepoint.com/:f:/g/personal/luis_nunes_aterpa_com_br/IgCVlEOybDu1RrUmmUcPpVgkATRdwz5TarAfYpSYiAP79mY?e=3yxZxw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5" t="s">
        <v>4787</v>
      </c>
    </row>
    <row r="1556" spans="1:15" hidden="1" x14ac:dyDescent="0.3">
      <c r="A1556" t="s">
        <v>1538</v>
      </c>
      <c r="B1556">
        <v>345455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2789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https://aterpa-my.sharepoint.com/:f:/g/personal/luis_nunes_aterpa_com_br/IgCVlEOybDu1RrUmmUcPpVgkATRdwz5TarAfYpSYiAP79mY?e=3yxZxw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6" t="s">
        <v>4787</v>
      </c>
    </row>
    <row r="1557" spans="1:15" hidden="1" x14ac:dyDescent="0.3">
      <c r="A1557" t="s">
        <v>1539</v>
      </c>
      <c r="B1557">
        <v>1544246</v>
      </c>
      <c r="C1557" t="s">
        <v>5407</v>
      </c>
      <c r="D1557" s="12">
        <v>45838</v>
      </c>
      <c r="E1557" t="s">
        <v>3645</v>
      </c>
      <c r="F1557" t="s">
        <v>2787</v>
      </c>
      <c r="G1557" t="s">
        <v>2788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https://aterpa-my.sharepoint.com/:f:/g/personal/luis_nunes_aterpa_com_br/IgCVlEOybDu1RrUmmUcPpVgkATRdwz5TarAfYpSYiAP79mY?e=3yxZxw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7" t="s">
        <v>4787</v>
      </c>
    </row>
    <row r="1558" spans="1:15" hidden="1" x14ac:dyDescent="0.3">
      <c r="A1558" t="s">
        <v>1540</v>
      </c>
      <c r="B1558">
        <v>351303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2789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https://aterpa-my.sharepoint.com/:f:/g/personal/luis_nunes_aterpa_com_br/IgCVlEOybDu1RrUmmUcPpVgkATRdwz5TarAfYpSYiAP79mY?e=3yxZxw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8" t="s">
        <v>4787</v>
      </c>
    </row>
    <row r="1559" spans="1:15" hidden="1" x14ac:dyDescent="0.3">
      <c r="A1559" t="s">
        <v>1541</v>
      </c>
      <c r="B1559">
        <v>1929265</v>
      </c>
      <c r="C1559" t="s">
        <v>5407</v>
      </c>
      <c r="D1559" s="12">
        <v>45838</v>
      </c>
      <c r="E1559" t="s">
        <v>3646</v>
      </c>
      <c r="F1559" t="s">
        <v>2787</v>
      </c>
      <c r="G1559" t="s">
        <v>2788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https://aterpa-my.sharepoint.com/:f:/g/personal/luis_nunes_aterpa_com_br/IgCVlEOybDu1RrUmmUcPpVgkATRdwz5TarAfYpSYiAP79mY?e=3yxZxw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59" t="s">
        <v>4787</v>
      </c>
    </row>
    <row r="1560" spans="1:15" hidden="1" x14ac:dyDescent="0.3">
      <c r="A1560" t="s">
        <v>1542</v>
      </c>
      <c r="B1560">
        <v>798919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2789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https://aterpa-my.sharepoint.com/:f:/g/personal/luis_nunes_aterpa_com_br/IgCVlEOybDu1RrUmmUcPpVgkATRdwz5TarAfYpSYiAP79mY?e=3yxZxw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60" t="s">
        <v>4787</v>
      </c>
    </row>
    <row r="1561" spans="1:15" hidden="1" x14ac:dyDescent="0.3">
      <c r="A1561" t="s">
        <v>1543</v>
      </c>
      <c r="B1561">
        <v>4423210</v>
      </c>
      <c r="C1561" t="s">
        <v>5407</v>
      </c>
      <c r="D1561" s="12">
        <v>45838</v>
      </c>
      <c r="E1561" t="s">
        <v>3647</v>
      </c>
      <c r="F1561" t="s">
        <v>2787</v>
      </c>
      <c r="G1561" t="s">
        <v>2788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https://aterpa-my.sharepoint.com/:f:/g/personal/luis_nunes_aterpa_com_br/IgCVlEOybDu1RrUmmUcPpVgkATRdwz5TarAfYpSYiAP79mY?e=3yxZxw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61" t="s">
        <v>4787</v>
      </c>
    </row>
    <row r="1562" spans="1:15" hidden="1" x14ac:dyDescent="0.3">
      <c r="A1562" t="s">
        <v>1544</v>
      </c>
      <c r="B1562">
        <v>563172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2789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https://aterpa-my.sharepoint.com/:f:/g/personal/luis_nunes_aterpa_com_br/IgCVlEOybDu1RrUmmUcPpVgkATRdwz5TarAfYpSYiAP79mY?e=3yxZxw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62" t="s">
        <v>4787</v>
      </c>
    </row>
    <row r="1563" spans="1:15" hidden="1" x14ac:dyDescent="0.3">
      <c r="A1563" t="s">
        <v>1563</v>
      </c>
      <c r="B1563">
        <v>4310016</v>
      </c>
      <c r="C1563" t="s">
        <v>5407</v>
      </c>
      <c r="D1563" s="12">
        <v>45838</v>
      </c>
      <c r="E1563" t="s">
        <v>3658</v>
      </c>
      <c r="F1563" t="s">
        <v>2792</v>
      </c>
      <c r="G1563" t="s">
        <v>2788</v>
      </c>
      <c r="H1563" t="str">
        <f>IF(_xlfn.XLOOKUP(E1563,LD_01[DOCUMENTO],LD_01[REVISÃO])=F1563,"VIGENTE","OBSOLETO")</f>
        <v>OBSOLETO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https://aterpa-my.sharepoint.com/:f:/g/personal/luis_nunes_aterpa_com_br/IgCVlEOybDu1RrUmmUcPpVgkATRdwz5TarAfYpSYiAP79mY?e=3yxZxw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63" t="s">
        <v>4787</v>
      </c>
    </row>
    <row r="1564" spans="1:15" hidden="1" x14ac:dyDescent="0.3">
      <c r="A1564" t="s">
        <v>1564</v>
      </c>
      <c r="B1564">
        <v>401782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2789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https://aterpa-my.sharepoint.com/:f:/g/personal/luis_nunes_aterpa_com_br/IgCVlEOybDu1RrUmmUcPpVgkATRdwz5TarAfYpSYiAP79mY?e=3yxZxw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64" t="s">
        <v>4787</v>
      </c>
    </row>
    <row r="1565" spans="1:15" hidden="1" x14ac:dyDescent="0.3">
      <c r="A1565" t="s">
        <v>1565</v>
      </c>
      <c r="B1565">
        <v>4297104</v>
      </c>
      <c r="C1565" t="s">
        <v>5407</v>
      </c>
      <c r="D1565" s="12">
        <v>45838</v>
      </c>
      <c r="E1565" t="s">
        <v>3659</v>
      </c>
      <c r="F1565" t="s">
        <v>2792</v>
      </c>
      <c r="G1565" t="s">
        <v>2788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https://aterpa-my.sharepoint.com/:f:/g/personal/luis_nunes_aterpa_com_br/IgCVlEOybDu1RrUmmUcPpVgkATRdwz5TarAfYpSYiAP79mY?e=3yxZxw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65" t="s">
        <v>4787</v>
      </c>
    </row>
    <row r="1566" spans="1:15" hidden="1" x14ac:dyDescent="0.3">
      <c r="A1566" t="s">
        <v>1566</v>
      </c>
      <c r="B1566">
        <v>641631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2789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https://aterpa-my.sharepoint.com/:f:/g/personal/luis_nunes_aterpa_com_br/IgCVlEOybDu1RrUmmUcPpVgkATRdwz5TarAfYpSYiAP79mY?e=3yxZxw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66" t="s">
        <v>4787</v>
      </c>
    </row>
    <row r="1567" spans="1:15" hidden="1" x14ac:dyDescent="0.3">
      <c r="A1567" t="s">
        <v>1576</v>
      </c>
      <c r="B1567">
        <v>4175181</v>
      </c>
      <c r="C1567" t="s">
        <v>5407</v>
      </c>
      <c r="D1567" s="12">
        <v>45838</v>
      </c>
      <c r="E1567" t="s">
        <v>3666</v>
      </c>
      <c r="F1567" t="s">
        <v>2792</v>
      </c>
      <c r="G1567" t="s">
        <v>2788</v>
      </c>
      <c r="H1567" t="str">
        <f>IF(_xlfn.XLOOKUP(E1567,LD_01[DOCUMENTO],LD_01[REVISÃO])=F1567,"VIGENTE","OBSOLETO")</f>
        <v>VIGENTE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https://aterpa-my.sharepoint.com/:f:/g/personal/luis_nunes_aterpa_com_br/IgCVlEOybDu1RrUmmUcPpVgkATRdwz5TarAfYpSYiAP79mY?e=3yxZxw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67" t="s">
        <v>4787</v>
      </c>
    </row>
    <row r="1568" spans="1:15" hidden="1" x14ac:dyDescent="0.3">
      <c r="A1568" t="s">
        <v>1577</v>
      </c>
      <c r="B1568">
        <v>1612344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2789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https://aterpa-my.sharepoint.com/:f:/g/personal/luis_nunes_aterpa_com_br/IgCVlEOybDu1RrUmmUcPpVgkATRdwz5TarAfYpSYiAP79mY?e=3yxZxw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68" t="s">
        <v>4787</v>
      </c>
    </row>
    <row r="1569" spans="1:15" hidden="1" x14ac:dyDescent="0.3">
      <c r="A1569" t="s">
        <v>1598</v>
      </c>
      <c r="B1569">
        <v>9219706</v>
      </c>
      <c r="C1569" t="s">
        <v>5407</v>
      </c>
      <c r="D1569" s="12">
        <v>45838</v>
      </c>
      <c r="E1569" t="s">
        <v>3678</v>
      </c>
      <c r="F1569" t="s">
        <v>2819</v>
      </c>
      <c r="G1569" t="s">
        <v>2788</v>
      </c>
      <c r="H1569" t="str">
        <f>IF(_xlfn.XLOOKUP(E1569,LD_01[DOCUMENTO],LD_01[REVISÃO])=F1569,"VIGENTE","OBSOLETO")</f>
        <v>OBSOLETO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https://aterpa-my.sharepoint.com/:f:/g/personal/luis_nunes_aterpa_com_br/IgCVlEOybDu1RrUmmUcPpVgkATRdwz5TarAfYpSYiAP79mY?e=3yxZxw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69" t="s">
        <v>4787</v>
      </c>
    </row>
    <row r="1570" spans="1:15" hidden="1" x14ac:dyDescent="0.3">
      <c r="A1570" t="s">
        <v>1599</v>
      </c>
      <c r="B1570">
        <v>310066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2789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https://aterpa-my.sharepoint.com/:f:/g/personal/luis_nunes_aterpa_com_br/IgCVlEOybDu1RrUmmUcPpVgkATRdwz5TarAfYpSYiAP79mY?e=3yxZxw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0" t="s">
        <v>4787</v>
      </c>
    </row>
    <row r="1571" spans="1:15" hidden="1" x14ac:dyDescent="0.3">
      <c r="A1571" t="s">
        <v>1600</v>
      </c>
      <c r="B1571">
        <v>9219802</v>
      </c>
      <c r="C1571" t="s">
        <v>5407</v>
      </c>
      <c r="D1571" s="12">
        <v>45838</v>
      </c>
      <c r="E1571" t="s">
        <v>3679</v>
      </c>
      <c r="F1571" t="s">
        <v>2819</v>
      </c>
      <c r="G1571" t="s">
        <v>2788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https://aterpa-my.sharepoint.com/:f:/g/personal/luis_nunes_aterpa_com_br/IgCVlEOybDu1RrUmmUcPpVgkATRdwz5TarAfYpSYiAP79mY?e=3yxZxw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1" t="s">
        <v>4787</v>
      </c>
    </row>
    <row r="1572" spans="1:15" hidden="1" x14ac:dyDescent="0.3">
      <c r="A1572" t="s">
        <v>1601</v>
      </c>
      <c r="B1572">
        <v>291243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2789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https://aterpa-my.sharepoint.com/:f:/g/personal/luis_nunes_aterpa_com_br/IgCVlEOybDu1RrUmmUcPpVgkATRdwz5TarAfYpSYiAP79mY?e=3yxZxw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2" t="s">
        <v>4787</v>
      </c>
    </row>
    <row r="1573" spans="1:15" hidden="1" x14ac:dyDescent="0.3">
      <c r="A1573" t="s">
        <v>1602</v>
      </c>
      <c r="B1573">
        <v>9233277</v>
      </c>
      <c r="C1573" t="s">
        <v>5407</v>
      </c>
      <c r="D1573" s="12">
        <v>45838</v>
      </c>
      <c r="E1573" t="s">
        <v>3680</v>
      </c>
      <c r="F1573" t="s">
        <v>2819</v>
      </c>
      <c r="G1573" t="s">
        <v>2788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https://aterpa-my.sharepoint.com/:f:/g/personal/luis_nunes_aterpa_com_br/IgCVlEOybDu1RrUmmUcPpVgkATRdwz5TarAfYpSYiAP79mY?e=3yxZxw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3" t="s">
        <v>4787</v>
      </c>
    </row>
    <row r="1574" spans="1:15" hidden="1" x14ac:dyDescent="0.3">
      <c r="A1574" t="s">
        <v>1603</v>
      </c>
      <c r="B1574">
        <v>999327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2789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https://aterpa-my.sharepoint.com/:f:/g/personal/luis_nunes_aterpa_com_br/IgCVlEOybDu1RrUmmUcPpVgkATRdwz5TarAfYpSYiAP79mY?e=3yxZxw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4" t="s">
        <v>4787</v>
      </c>
    </row>
    <row r="1575" spans="1:15" hidden="1" x14ac:dyDescent="0.3">
      <c r="A1575" t="s">
        <v>1604</v>
      </c>
      <c r="B1575">
        <v>9225918</v>
      </c>
      <c r="C1575" t="s">
        <v>5407</v>
      </c>
      <c r="D1575" s="12">
        <v>45838</v>
      </c>
      <c r="E1575" t="s">
        <v>3681</v>
      </c>
      <c r="F1575" t="s">
        <v>2819</v>
      </c>
      <c r="G1575" t="s">
        <v>2788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https://aterpa-my.sharepoint.com/:f:/g/personal/luis_nunes_aterpa_com_br/IgCVlEOybDu1RrUmmUcPpVgkATRdwz5TarAfYpSYiAP79mY?e=3yxZxw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5" t="s">
        <v>4787</v>
      </c>
    </row>
    <row r="1576" spans="1:15" hidden="1" x14ac:dyDescent="0.3">
      <c r="A1576" t="s">
        <v>1605</v>
      </c>
      <c r="B1576">
        <v>691354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2789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https://aterpa-my.sharepoint.com/:f:/g/personal/luis_nunes_aterpa_com_br/IgCVlEOybDu1RrUmmUcPpVgkATRdwz5TarAfYpSYiAP79mY?e=3yxZxw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6" t="s">
        <v>4787</v>
      </c>
    </row>
    <row r="1577" spans="1:15" hidden="1" x14ac:dyDescent="0.3">
      <c r="A1577" t="s">
        <v>1606</v>
      </c>
      <c r="B1577">
        <v>9242275</v>
      </c>
      <c r="C1577" t="s">
        <v>5407</v>
      </c>
      <c r="D1577" s="12">
        <v>45838</v>
      </c>
      <c r="E1577" t="s">
        <v>3682</v>
      </c>
      <c r="F1577" t="s">
        <v>2819</v>
      </c>
      <c r="G1577" t="s">
        <v>2788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https://aterpa-my.sharepoint.com/:f:/g/personal/luis_nunes_aterpa_com_br/IgCVlEOybDu1RrUmmUcPpVgkATRdwz5TarAfYpSYiAP79mY?e=3yxZxw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7" t="s">
        <v>4787</v>
      </c>
    </row>
    <row r="1578" spans="1:15" hidden="1" x14ac:dyDescent="0.3">
      <c r="A1578" t="s">
        <v>1607</v>
      </c>
      <c r="B1578">
        <v>2164008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2789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https://aterpa-my.sharepoint.com/:f:/g/personal/luis_nunes_aterpa_com_br/IgCVlEOybDu1RrUmmUcPpVgkATRdwz5TarAfYpSYiAP79mY?e=3yxZxw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8" t="s">
        <v>4787</v>
      </c>
    </row>
    <row r="1579" spans="1:15" hidden="1" x14ac:dyDescent="0.3">
      <c r="A1579" t="s">
        <v>1579</v>
      </c>
      <c r="B1579">
        <v>1064061</v>
      </c>
      <c r="C1579" t="s">
        <v>5407</v>
      </c>
      <c r="D1579" s="12">
        <v>45838</v>
      </c>
      <c r="E1579" t="s">
        <v>3668</v>
      </c>
      <c r="F1579" t="s">
        <v>2792</v>
      </c>
      <c r="G1579" t="s">
        <v>2788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https://aterpa-my.sharepoint.com/:f:/g/personal/luis_nunes_aterpa_com_br/IgCVlEOybDu1RrUmmUcPpVgkATRdwz5TarAfYpSYiAP79mY?e=3yxZxw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79" t="s">
        <v>4787</v>
      </c>
    </row>
    <row r="1580" spans="1:15" hidden="1" x14ac:dyDescent="0.3">
      <c r="A1580" t="s">
        <v>1580</v>
      </c>
      <c r="B1580">
        <v>974751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2789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https://aterpa-my.sharepoint.com/:f:/g/personal/luis_nunes_aterpa_com_br/IgCVlEOybDu1RrUmmUcPpVgkATRdwz5TarAfYpSYiAP79mY?e=3yxZxw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0" t="s">
        <v>4787</v>
      </c>
    </row>
    <row r="1581" spans="1:15" hidden="1" x14ac:dyDescent="0.3">
      <c r="A1581" t="s">
        <v>1581</v>
      </c>
      <c r="B1581">
        <v>1065377</v>
      </c>
      <c r="C1581" t="s">
        <v>5407</v>
      </c>
      <c r="D1581" s="12">
        <v>45838</v>
      </c>
      <c r="E1581" t="s">
        <v>3669</v>
      </c>
      <c r="F1581" t="s">
        <v>2792</v>
      </c>
      <c r="G1581" t="s">
        <v>2788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https://aterpa-my.sharepoint.com/:f:/g/personal/luis_nunes_aterpa_com_br/IgCVlEOybDu1RrUmmUcPpVgkATRdwz5TarAfYpSYiAP79mY?e=3yxZxw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1" t="s">
        <v>4787</v>
      </c>
    </row>
    <row r="1582" spans="1:15" hidden="1" x14ac:dyDescent="0.3">
      <c r="A1582" t="s">
        <v>1582</v>
      </c>
      <c r="B1582">
        <v>1003573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2789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https://aterpa-my.sharepoint.com/:f:/g/personal/luis_nunes_aterpa_com_br/IgCVlEOybDu1RrUmmUcPpVgkATRdwz5TarAfYpSYiAP79mY?e=3yxZxw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2" t="s">
        <v>4787</v>
      </c>
    </row>
    <row r="1583" spans="1:15" hidden="1" x14ac:dyDescent="0.3">
      <c r="A1583" t="s">
        <v>1583</v>
      </c>
      <c r="B1583">
        <v>3126817</v>
      </c>
      <c r="C1583" t="s">
        <v>5407</v>
      </c>
      <c r="D1583" s="12">
        <v>45838</v>
      </c>
      <c r="E1583" t="s">
        <v>3670</v>
      </c>
      <c r="F1583" t="s">
        <v>2792</v>
      </c>
      <c r="G1583" t="s">
        <v>2788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https://aterpa-my.sharepoint.com/:f:/g/personal/luis_nunes_aterpa_com_br/IgCVlEOybDu1RrUmmUcPpVgkATRdwz5TarAfYpSYiAP79mY?e=3yxZxw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3" t="s">
        <v>4787</v>
      </c>
    </row>
    <row r="1584" spans="1:15" hidden="1" x14ac:dyDescent="0.3">
      <c r="A1584" t="s">
        <v>1584</v>
      </c>
      <c r="B1584">
        <v>4991143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2789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https://aterpa-my.sharepoint.com/:f:/g/personal/luis_nunes_aterpa_com_br/IgCVlEOybDu1RrUmmUcPpVgkATRdwz5TarAfYpSYiAP79mY?e=3yxZxw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4" t="s">
        <v>4787</v>
      </c>
    </row>
    <row r="1585" spans="1:15" hidden="1" x14ac:dyDescent="0.3">
      <c r="A1585" t="s">
        <v>1585</v>
      </c>
      <c r="B1585">
        <v>3081122</v>
      </c>
      <c r="C1585" t="s">
        <v>5407</v>
      </c>
      <c r="D1585" s="12">
        <v>45838</v>
      </c>
      <c r="E1585" t="s">
        <v>3671</v>
      </c>
      <c r="F1585" t="s">
        <v>2792</v>
      </c>
      <c r="G1585" t="s">
        <v>2788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https://aterpa-my.sharepoint.com/:f:/g/personal/luis_nunes_aterpa_com_br/IgCVlEOybDu1RrUmmUcPpVgkATRdwz5TarAfYpSYiAP79mY?e=3yxZxw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5" t="s">
        <v>4787</v>
      </c>
    </row>
    <row r="1586" spans="1:15" hidden="1" x14ac:dyDescent="0.3">
      <c r="A1586" t="s">
        <v>1586</v>
      </c>
      <c r="B1586">
        <v>4804556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2789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https://aterpa-my.sharepoint.com/:f:/g/personal/luis_nunes_aterpa_com_br/IgCVlEOybDu1RrUmmUcPpVgkATRdwz5TarAfYpSYiAP79mY?e=3yxZxw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6" t="s">
        <v>4787</v>
      </c>
    </row>
    <row r="1587" spans="1:15" hidden="1" x14ac:dyDescent="0.3">
      <c r="A1587" t="s">
        <v>1587</v>
      </c>
      <c r="B1587">
        <v>3524373</v>
      </c>
      <c r="C1587" t="s">
        <v>5407</v>
      </c>
      <c r="D1587" s="12">
        <v>45838</v>
      </c>
      <c r="E1587" t="s">
        <v>3672</v>
      </c>
      <c r="F1587" t="s">
        <v>2792</v>
      </c>
      <c r="G1587" t="s">
        <v>2788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https://aterpa-my.sharepoint.com/:f:/g/personal/luis_nunes_aterpa_com_br/IgCVlEOybDu1RrUmmUcPpVgkATRdwz5TarAfYpSYiAP79mY?e=3yxZxw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7" t="s">
        <v>4787</v>
      </c>
    </row>
    <row r="1588" spans="1:15" hidden="1" x14ac:dyDescent="0.3">
      <c r="A1588" t="s">
        <v>1588</v>
      </c>
      <c r="B1588">
        <v>2594914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2789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https://aterpa-my.sharepoint.com/:f:/g/personal/luis_nunes_aterpa_com_br/IgCVlEOybDu1RrUmmUcPpVgkATRdwz5TarAfYpSYiAP79mY?e=3yxZxw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8" t="s">
        <v>4787</v>
      </c>
    </row>
    <row r="1589" spans="1:15" hidden="1" x14ac:dyDescent="0.3">
      <c r="A1589" t="s">
        <v>1589</v>
      </c>
      <c r="B1589">
        <v>3357917</v>
      </c>
      <c r="C1589" t="s">
        <v>5407</v>
      </c>
      <c r="D1589" s="12">
        <v>45838</v>
      </c>
      <c r="E1589" t="s">
        <v>3673</v>
      </c>
      <c r="F1589" t="s">
        <v>2792</v>
      </c>
      <c r="G1589" t="s">
        <v>2788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https://aterpa-my.sharepoint.com/:f:/g/personal/luis_nunes_aterpa_com_br/IgCVlEOybDu1RrUmmUcPpVgkATRdwz5TarAfYpSYiAP79mY?e=3yxZxw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89" t="s">
        <v>4787</v>
      </c>
    </row>
    <row r="1590" spans="1:15" hidden="1" x14ac:dyDescent="0.3">
      <c r="A1590" t="s">
        <v>1590</v>
      </c>
      <c r="B1590">
        <v>3047542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2789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https://aterpa-my.sharepoint.com/:f:/g/personal/luis_nunes_aterpa_com_br/IgCVlEOybDu1RrUmmUcPpVgkATRdwz5TarAfYpSYiAP79mY?e=3yxZxw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90" t="s">
        <v>4787</v>
      </c>
    </row>
    <row r="1591" spans="1:15" hidden="1" x14ac:dyDescent="0.3">
      <c r="A1591" t="s">
        <v>1591</v>
      </c>
      <c r="B1591">
        <v>1430601</v>
      </c>
      <c r="C1591" t="s">
        <v>5407</v>
      </c>
      <c r="D1591" s="12">
        <v>45838</v>
      </c>
      <c r="E1591" t="s">
        <v>3674</v>
      </c>
      <c r="F1591" t="s">
        <v>2792</v>
      </c>
      <c r="G1591" t="s">
        <v>2788</v>
      </c>
      <c r="H1591" t="str">
        <f>IF(_xlfn.XLOOKUP(E1591,LD_01[DOCUMENTO],LD_01[REVISÃO])=F1591,"VIGENTE","OBSOLETO")</f>
        <v>VIGENTE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https://aterpa-my.sharepoint.com/:f:/g/personal/luis_nunes_aterpa_com_br/IgCVlEOybDu1RrUmmUcPpVgkATRdwz5TarAfYpSYiAP79mY?e=3yxZxw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1" t="s">
        <v>4787</v>
      </c>
    </row>
    <row r="1592" spans="1:15" hidden="1" x14ac:dyDescent="0.3">
      <c r="A1592" t="s">
        <v>1592</v>
      </c>
      <c r="B1592">
        <v>430426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2789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https://aterpa-my.sharepoint.com/:f:/g/personal/luis_nunes_aterpa_com_br/IgCVlEOybDu1RrUmmUcPpVgkATRdwz5TarAfYpSYiAP79mY?e=3yxZxw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2" t="s">
        <v>4787</v>
      </c>
    </row>
    <row r="1593" spans="1:15" hidden="1" x14ac:dyDescent="0.3">
      <c r="A1593" t="s">
        <v>1593</v>
      </c>
      <c r="B1593">
        <v>1389439</v>
      </c>
      <c r="C1593" t="s">
        <v>5407</v>
      </c>
      <c r="D1593" s="12">
        <v>45838</v>
      </c>
      <c r="E1593" t="s">
        <v>3675</v>
      </c>
      <c r="F1593" t="s">
        <v>2792</v>
      </c>
      <c r="G1593" t="s">
        <v>2788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https://aterpa-my.sharepoint.com/:f:/g/personal/luis_nunes_aterpa_com_br/IgCVlEOybDu1RrUmmUcPpVgkATRdwz5TarAfYpSYiAP79mY?e=3yxZxw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3" t="s">
        <v>4787</v>
      </c>
    </row>
    <row r="1594" spans="1:15" hidden="1" x14ac:dyDescent="0.3">
      <c r="A1594" t="s">
        <v>1594</v>
      </c>
      <c r="B1594">
        <v>429971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2789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https://aterpa-my.sharepoint.com/:f:/g/personal/luis_nunes_aterpa_com_br/IgCVlEOybDu1RrUmmUcPpVgkATRdwz5TarAfYpSYiAP79mY?e=3yxZxw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4" t="s">
        <v>4787</v>
      </c>
    </row>
    <row r="1595" spans="1:15" hidden="1" x14ac:dyDescent="0.3">
      <c r="A1595" t="s">
        <v>1595</v>
      </c>
      <c r="B1595">
        <v>1554349</v>
      </c>
      <c r="C1595" t="s">
        <v>5407</v>
      </c>
      <c r="D1595" s="12">
        <v>45838</v>
      </c>
      <c r="E1595" t="s">
        <v>3676</v>
      </c>
      <c r="F1595" t="s">
        <v>2787</v>
      </c>
      <c r="G1595" t="s">
        <v>2788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https://aterpa-my.sharepoint.com/:f:/g/personal/luis_nunes_aterpa_com_br/IgCVlEOybDu1RrUmmUcPpVgkATRdwz5TarAfYpSYiAP79mY?e=3yxZxw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5" t="s">
        <v>4787</v>
      </c>
    </row>
    <row r="1596" spans="1:15" hidden="1" x14ac:dyDescent="0.3">
      <c r="A1596" t="s">
        <v>1596</v>
      </c>
      <c r="B1596">
        <v>672477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2789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https://aterpa-my.sharepoint.com/:f:/g/personal/luis_nunes_aterpa_com_br/IgCVlEOybDu1RrUmmUcPpVgkATRdwz5TarAfYpSYiAP79mY?e=3yxZxw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596" t="s">
        <v>4787</v>
      </c>
    </row>
    <row r="1597" spans="1:15" hidden="1" x14ac:dyDescent="0.3">
      <c r="A1597" t="s">
        <v>1501</v>
      </c>
      <c r="B1597">
        <v>615464</v>
      </c>
      <c r="C1597" t="s">
        <v>5407</v>
      </c>
      <c r="D1597" s="12">
        <v>45838</v>
      </c>
      <c r="E1597" t="s">
        <v>3624</v>
      </c>
      <c r="F1597" t="s">
        <v>2792</v>
      </c>
      <c r="G1597" t="s">
        <v>2789</v>
      </c>
      <c r="H1597" t="str">
        <f>IF(_xlfn.XLOOKUP(E1597,LD_01[DOCUMENTO],LD_01[REVISÃO])=F1597,"VIGENTE","OBSOLETO")</f>
        <v>OBSOLETO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https://aterpa-my.sharepoint.com/:f:/g/personal/luis_nunes_aterpa_com_br/IgCVlEOybDu1RrUmmUcPpVgkATRdwz5TarAfYpSYiAP79mY?e=3yxZxw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97" t="s">
        <v>4787</v>
      </c>
    </row>
    <row r="1598" spans="1:15" hidden="1" x14ac:dyDescent="0.3">
      <c r="A1598" t="s">
        <v>1502</v>
      </c>
      <c r="B1598">
        <v>2067301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3625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https://aterpa-my.sharepoint.com/:f:/g/personal/luis_nunes_aterpa_com_br/IgCVlEOybDu1RrUmmUcPpVgkATRdwz5TarAfYpSYiAP79mY?e=3yxZxw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98" t="s">
        <v>4787</v>
      </c>
    </row>
    <row r="1599" spans="1:15" hidden="1" x14ac:dyDescent="0.3">
      <c r="A1599" t="s">
        <v>1523</v>
      </c>
      <c r="B1599">
        <v>407089</v>
      </c>
      <c r="C1599" t="s">
        <v>5407</v>
      </c>
      <c r="D1599" s="12">
        <v>45838</v>
      </c>
      <c r="E1599" t="s">
        <v>3636</v>
      </c>
      <c r="F1599" t="s">
        <v>2787</v>
      </c>
      <c r="G1599" t="s">
        <v>2789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https://aterpa-my.sharepoint.com/:f:/g/personal/luis_nunes_aterpa_com_br/IgCVlEOybDu1RrUmmUcPpVgkATRdwz5TarAfYpSYiAP79mY?e=3yxZxw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599" t="s">
        <v>4787</v>
      </c>
    </row>
    <row r="1600" spans="1:15" hidden="1" x14ac:dyDescent="0.3">
      <c r="A1600" t="s">
        <v>1562</v>
      </c>
      <c r="B1600">
        <v>2697009</v>
      </c>
      <c r="C1600" t="s">
        <v>5407</v>
      </c>
      <c r="D1600" s="12">
        <v>45838</v>
      </c>
      <c r="E1600" t="s">
        <v>3657</v>
      </c>
      <c r="F1600" t="s">
        <v>2792</v>
      </c>
      <c r="G1600" t="s">
        <v>2789</v>
      </c>
      <c r="H1600" t="str">
        <f>IF(_xlfn.XLOOKUP(E1600,LD_01[DOCUMENTO],LD_01[REVISÃO])=F1600,"VIGENTE","OBSOLETO")</f>
        <v>VIGENTE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https://aterpa-my.sharepoint.com/:f:/g/personal/luis_nunes_aterpa_com_br/IgCVlEOybDu1RrUmmUcPpVgkATRdwz5TarAfYpSYiAP79mY?e=3yxZxw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0" t="s">
        <v>4787</v>
      </c>
    </row>
    <row r="1601" spans="1:15" hidden="1" x14ac:dyDescent="0.3">
      <c r="A1601" t="s">
        <v>1574</v>
      </c>
      <c r="B1601">
        <v>17749425</v>
      </c>
      <c r="C1601" t="s">
        <v>5407</v>
      </c>
      <c r="D1601" s="12">
        <v>45838</v>
      </c>
      <c r="E1601" t="s">
        <v>3664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https://aterpa-my.sharepoint.com/:f:/g/personal/luis_nunes_aterpa_com_br/IgCVlEOybDu1RrUmmUcPpVgkATRdwz5TarAfYpSYiAP79mY?e=3yxZxw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1" t="s">
        <v>4787</v>
      </c>
    </row>
    <row r="1602" spans="1:15" hidden="1" x14ac:dyDescent="0.3">
      <c r="A1602" t="s">
        <v>1524</v>
      </c>
      <c r="B1602">
        <v>1669255</v>
      </c>
      <c r="C1602" t="s">
        <v>5407</v>
      </c>
      <c r="D1602" s="12">
        <v>45838</v>
      </c>
      <c r="E1602" t="s">
        <v>3637</v>
      </c>
      <c r="F1602" t="s">
        <v>2787</v>
      </c>
      <c r="G1602" t="s">
        <v>2789</v>
      </c>
      <c r="H1602" t="str">
        <f>IF(_xlfn.XLOOKUP(E1602,LD_01[DOCUMENTO],LD_01[REVISÃO])=F1602,"VIGENTE","OBSOLETO")</f>
        <v>OBSOLETO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https://aterpa-my.sharepoint.com/:f:/g/personal/luis_nunes_aterpa_com_br/IgCVlEOybDu1RrUmmUcPpVgkATRdwz5TarAfYpSYiAP79mY?e=3yxZxw</v>
      </c>
      <c r="M1602" t="str">
        <f t="shared" ref="M1602:M1665" si="76">IF(H1602&lt;&gt;"OBSOLETO","",H1602)</f>
        <v>OBSOLETO</v>
      </c>
      <c r="N1602" t="str">
        <f t="shared" ref="N1602:N1665" si="77">_xlfn.TEXTJOIN("\",TRUE,J1602:M1602)</f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02" t="s">
        <v>4787</v>
      </c>
    </row>
    <row r="1603" spans="1:15" hidden="1" x14ac:dyDescent="0.3">
      <c r="A1603" t="s">
        <v>1503</v>
      </c>
      <c r="B1603">
        <v>2728562</v>
      </c>
      <c r="C1603" t="s">
        <v>5407</v>
      </c>
      <c r="D1603" s="12">
        <v>45838</v>
      </c>
      <c r="E1603" t="s">
        <v>3626</v>
      </c>
      <c r="F1603" t="s">
        <v>2792</v>
      </c>
      <c r="G1603" t="s">
        <v>2788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https://aterpa-my.sharepoint.com/:f:/g/personal/luis_nunes_aterpa_com_br/IgCVlEOybDu1RrUmmUcPpVgkATRdwz5TarAfYpSYiAP79mY?e=3yxZxw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03" t="s">
        <v>4787</v>
      </c>
    </row>
    <row r="1604" spans="1:15" hidden="1" x14ac:dyDescent="0.3">
      <c r="A1604" t="s">
        <v>1504</v>
      </c>
      <c r="B1604">
        <v>6812100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2789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https://aterpa-my.sharepoint.com/:f:/g/personal/luis_nunes_aterpa_com_br/IgCVlEOybDu1RrUmmUcPpVgkATRdwz5TarAfYpSYiAP79mY?e=3yxZxw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04" t="s">
        <v>4787</v>
      </c>
    </row>
    <row r="1605" spans="1:15" hidden="1" x14ac:dyDescent="0.3">
      <c r="A1605" t="s">
        <v>1465</v>
      </c>
      <c r="B1605">
        <v>19626478</v>
      </c>
      <c r="C1605" t="s">
        <v>5407</v>
      </c>
      <c r="D1605" s="12">
        <v>45838</v>
      </c>
      <c r="E1605" t="s">
        <v>3605</v>
      </c>
      <c r="F1605" t="s">
        <v>2787</v>
      </c>
      <c r="G1605" t="s">
        <v>2789</v>
      </c>
      <c r="H1605" t="str">
        <f>IF(_xlfn.XLOOKUP(E1605,LD_01[DOCUMENTO],LD_01[REVISÃO])=F1605,"VIGENTE","OBSOLETO")</f>
        <v>VIGENTE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https://aterpa-my.sharepoint.com/:f:/g/personal/luis_nunes_aterpa_com_br/IgCVlEOybDu1RrUmmUcPpVgkATRdwz5TarAfYpSYiAP79mY?e=3yxZxw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5" t="s">
        <v>4787</v>
      </c>
    </row>
    <row r="1606" spans="1:15" hidden="1" x14ac:dyDescent="0.3">
      <c r="A1606" t="s">
        <v>1575</v>
      </c>
      <c r="B1606">
        <v>627642</v>
      </c>
      <c r="C1606" t="s">
        <v>5407</v>
      </c>
      <c r="D1606" s="12">
        <v>45838</v>
      </c>
      <c r="E1606" t="s">
        <v>3665</v>
      </c>
      <c r="F1606" t="s">
        <v>2792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https://aterpa-my.sharepoint.com/:f:/g/personal/luis_nunes_aterpa_com_br/IgCVlEOybDu1RrUmmUcPpVgkATRdwz5TarAfYpSYiAP79mY?e=3yxZxw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6" t="s">
        <v>4787</v>
      </c>
    </row>
    <row r="1607" spans="1:15" hidden="1" x14ac:dyDescent="0.3">
      <c r="A1607" t="s">
        <v>1609</v>
      </c>
      <c r="B1607">
        <v>5129483</v>
      </c>
      <c r="C1607" t="s">
        <v>5407</v>
      </c>
      <c r="D1607" s="12">
        <v>45838</v>
      </c>
      <c r="E1607" t="s">
        <v>3684</v>
      </c>
      <c r="F1607" t="s">
        <v>2787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https://aterpa-my.sharepoint.com/:f:/g/personal/luis_nunes_aterpa_com_br/IgCVlEOybDu1RrUmmUcPpVgkATRdwz5TarAfYpSYiAP79mY?e=3yxZxw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7" t="s">
        <v>4787</v>
      </c>
    </row>
    <row r="1608" spans="1:15" hidden="1" x14ac:dyDescent="0.3">
      <c r="A1608" t="s">
        <v>1480</v>
      </c>
      <c r="B1608">
        <v>565006</v>
      </c>
      <c r="C1608" t="s">
        <v>5407</v>
      </c>
      <c r="D1608" s="12">
        <v>45838</v>
      </c>
      <c r="E1608" t="s">
        <v>3613</v>
      </c>
      <c r="F1608" t="s">
        <v>2787</v>
      </c>
      <c r="G1608" t="s">
        <v>2789</v>
      </c>
      <c r="H1608" t="str">
        <f>IF(_xlfn.XLOOKUP(E1608,LD_01[DOCUMENTO],LD_01[REVISÃO])=F1608,"VIGENTE","OBSOLETO")</f>
        <v>OBSOLETO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https://aterpa-my.sharepoint.com/:f:/g/personal/luis_nunes_aterpa_com_br/IgCVlEOybDu1RrUmmUcPpVgkATRdwz5TarAfYpSYiAP79mY?e=3yxZxw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08" t="s">
        <v>4787</v>
      </c>
    </row>
    <row r="1609" spans="1:15" hidden="1" x14ac:dyDescent="0.3">
      <c r="A1609" t="s">
        <v>1545</v>
      </c>
      <c r="B1609">
        <v>1038657</v>
      </c>
      <c r="C1609" t="s">
        <v>5407</v>
      </c>
      <c r="D1609" s="12">
        <v>45838</v>
      </c>
      <c r="E1609" t="s">
        <v>3648</v>
      </c>
      <c r="F1609" t="s">
        <v>2787</v>
      </c>
      <c r="G1609" t="s">
        <v>2789</v>
      </c>
      <c r="H1609" t="str">
        <f>IF(_xlfn.XLOOKUP(E1609,LD_01[DOCUMENTO],LD_01[REVISÃO])=F1609,"VIGENTE","OBSOLETO")</f>
        <v>VIGENTE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https://aterpa-my.sharepoint.com/:f:/g/personal/luis_nunes_aterpa_com_br/IgCVlEOybDu1RrUmmUcPpVgkATRdwz5TarAfYpSYiAP79mY?e=3yxZxw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09" t="s">
        <v>4787</v>
      </c>
    </row>
    <row r="1610" spans="1:15" hidden="1" x14ac:dyDescent="0.3">
      <c r="A1610" t="s">
        <v>1567</v>
      </c>
      <c r="B1610">
        <v>601396</v>
      </c>
      <c r="C1610" t="s">
        <v>5407</v>
      </c>
      <c r="D1610" s="12">
        <v>45838</v>
      </c>
      <c r="E1610" t="s">
        <v>3660</v>
      </c>
      <c r="F1610" t="s">
        <v>2792</v>
      </c>
      <c r="G1610" t="s">
        <v>2789</v>
      </c>
      <c r="H1610" t="str">
        <f>IF(_xlfn.XLOOKUP(E1610,LD_01[DOCUMENTO],LD_01[REVISÃO])=F1610,"VIGENTE","OBSOLETO")</f>
        <v>OBSOLETO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https://aterpa-my.sharepoint.com/:f:/g/personal/luis_nunes_aterpa_com_br/IgCVlEOybDu1RrUmmUcPpVgkATRdwz5TarAfYpSYiAP79mY?e=3yxZxw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10" t="s">
        <v>4787</v>
      </c>
    </row>
    <row r="1611" spans="1:15" hidden="1" x14ac:dyDescent="0.3">
      <c r="A1611" t="s">
        <v>1578</v>
      </c>
      <c r="B1611">
        <v>7265938</v>
      </c>
      <c r="C1611" t="s">
        <v>5407</v>
      </c>
      <c r="D1611" s="12">
        <v>45838</v>
      </c>
      <c r="E1611" t="s">
        <v>3667</v>
      </c>
      <c r="F1611" t="s">
        <v>2787</v>
      </c>
      <c r="G1611" t="s">
        <v>2789</v>
      </c>
      <c r="H1611" t="str">
        <f>IF(_xlfn.XLOOKUP(E1611,LD_01[DOCUMENTO],LD_01[REVISÃO])=F1611,"VIGENTE","OBSOLETO")</f>
        <v>VIGENTE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https://aterpa-my.sharepoint.com/:f:/g/personal/luis_nunes_aterpa_com_br/IgCVlEOybDu1RrUmmUcPpVgkATRdwz5TarAfYpSYiAP79mY?e=3yxZxw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11" t="s">
        <v>4787</v>
      </c>
    </row>
    <row r="1612" spans="1:15" hidden="1" x14ac:dyDescent="0.3">
      <c r="A1612" t="s">
        <v>1608</v>
      </c>
      <c r="B1612">
        <v>504906</v>
      </c>
      <c r="C1612" t="s">
        <v>5407</v>
      </c>
      <c r="D1612" s="12">
        <v>45838</v>
      </c>
      <c r="E1612" t="s">
        <v>3683</v>
      </c>
      <c r="F1612" t="s">
        <v>2819</v>
      </c>
      <c r="G1612" t="s">
        <v>2789</v>
      </c>
      <c r="H1612" t="str">
        <f>IF(_xlfn.XLOOKUP(E1612,LD_01[DOCUMENTO],LD_01[REVISÃO])=F1612,"VIGENTE","OBSOLETO")</f>
        <v>OBSOLETO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https://aterpa-my.sharepoint.com/:f:/g/personal/luis_nunes_aterpa_com_br/IgCVlEOybDu1RrUmmUcPpVgkATRdwz5TarAfYpSYiAP79mY?e=3yxZxw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1612" t="s">
        <v>4787</v>
      </c>
    </row>
    <row r="1613" spans="1:15" hidden="1" x14ac:dyDescent="0.3">
      <c r="A1613" t="s">
        <v>1597</v>
      </c>
      <c r="B1613">
        <v>392430</v>
      </c>
      <c r="C1613" t="s">
        <v>5407</v>
      </c>
      <c r="D1613" s="12">
        <v>45838</v>
      </c>
      <c r="E1613" t="s">
        <v>3677</v>
      </c>
      <c r="F1613" t="s">
        <v>2792</v>
      </c>
      <c r="G1613" t="s">
        <v>2789</v>
      </c>
      <c r="H1613" t="str">
        <f>IF(_xlfn.XLOOKUP(E1613,LD_01[DOCUMENTO],LD_01[REVISÃO])=F1613,"VIGENTE","OBSOLETO")</f>
        <v>VIGENTE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https://aterpa-my.sharepoint.com/:f:/g/personal/luis_nunes_aterpa_com_br/IgCVlEOybDu1RrUmmUcPpVgkATRdwz5TarAfYpSYiAP79mY?e=3yxZxw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1613" t="s">
        <v>4787</v>
      </c>
    </row>
    <row r="1614" spans="1:15" hidden="1" x14ac:dyDescent="0.3">
      <c r="A1614" t="s">
        <v>1610</v>
      </c>
      <c r="B1614">
        <v>1774248</v>
      </c>
      <c r="C1614" t="s">
        <v>5407</v>
      </c>
      <c r="D1614" s="12">
        <v>45838</v>
      </c>
      <c r="E1614" t="s">
        <v>3685</v>
      </c>
      <c r="F1614" t="s">
        <v>2792</v>
      </c>
      <c r="G1614" t="s">
        <v>2788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https://aterpa-my.sharepoint.com/:f:/g/personal/luis_nunes_aterpa_com_br/IgCVlEOybDu1RrUmmUcPpVgkATRdwz5TarAfYpSYiAP79mY?e=3yxZxw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14" t="s">
        <v>4787</v>
      </c>
    </row>
    <row r="1615" spans="1:15" hidden="1" x14ac:dyDescent="0.3">
      <c r="A1615" t="s">
        <v>1611</v>
      </c>
      <c r="B1615">
        <v>630872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2789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https://aterpa-my.sharepoint.com/:f:/g/personal/luis_nunes_aterpa_com_br/IgCVlEOybDu1RrUmmUcPpVgkATRdwz5TarAfYpSYiAP79mY?e=3yxZxw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15" t="s">
        <v>4787</v>
      </c>
    </row>
    <row r="1616" spans="1:15" hidden="1" x14ac:dyDescent="0.3">
      <c r="A1616" t="s">
        <v>1612</v>
      </c>
      <c r="B1616">
        <v>1739724</v>
      </c>
      <c r="C1616" t="s">
        <v>5407</v>
      </c>
      <c r="D1616" s="12">
        <v>45838</v>
      </c>
      <c r="E1616" t="s">
        <v>3686</v>
      </c>
      <c r="F1616" t="s">
        <v>2792</v>
      </c>
      <c r="G1616" t="s">
        <v>2788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https://aterpa-my.sharepoint.com/:f:/g/personal/luis_nunes_aterpa_com_br/IgCVlEOybDu1RrUmmUcPpVgkATRdwz5TarAfYpSYiAP79mY?e=3yxZxw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16" t="s">
        <v>4787</v>
      </c>
    </row>
    <row r="1617" spans="1:15" hidden="1" x14ac:dyDescent="0.3">
      <c r="A1617" t="s">
        <v>1613</v>
      </c>
      <c r="B1617">
        <v>393342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2789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https://aterpa-my.sharepoint.com/:f:/g/personal/luis_nunes_aterpa_com_br/IgCVlEOybDu1RrUmmUcPpVgkATRdwz5TarAfYpSYiAP79mY?e=3yxZxw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17" t="s">
        <v>4787</v>
      </c>
    </row>
    <row r="1618" spans="1:15" hidden="1" x14ac:dyDescent="0.3">
      <c r="A1618" t="s">
        <v>1862</v>
      </c>
      <c r="B1618">
        <v>9679785</v>
      </c>
      <c r="C1618" t="s">
        <v>5407</v>
      </c>
      <c r="D1618" s="12">
        <v>45838</v>
      </c>
      <c r="E1618" t="s">
        <v>3821</v>
      </c>
      <c r="F1618" t="s">
        <v>2787</v>
      </c>
      <c r="G1618" t="s">
        <v>2788</v>
      </c>
      <c r="H1618" t="str">
        <f>IF(_xlfn.XLOOKUP(E1618,LD_01[DOCUMENTO],LD_01[REVISÃO])=F1618,"VIGENTE","OBSOLETO")</f>
        <v>OBSOLETO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https://aterpa-my.sharepoint.com/:f:/g/personal/luis_nunes_aterpa_com_br/IgCVlEOybDu1RrUmmUcPpVgkATRdwz5TarAfYpSYiAP79mY?e=3yxZxw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18" t="s">
        <v>4787</v>
      </c>
    </row>
    <row r="1619" spans="1:15" hidden="1" x14ac:dyDescent="0.3">
      <c r="A1619" t="s">
        <v>1863</v>
      </c>
      <c r="B1619">
        <v>851769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2789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https://aterpa-my.sharepoint.com/:f:/g/personal/luis_nunes_aterpa_com_br/IgCVlEOybDu1RrUmmUcPpVgkATRdwz5TarAfYpSYiAP79mY?e=3yxZxw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19" t="s">
        <v>4787</v>
      </c>
    </row>
    <row r="1620" spans="1:15" hidden="1" x14ac:dyDescent="0.3">
      <c r="A1620" t="s">
        <v>1864</v>
      </c>
      <c r="B1620">
        <v>9566343</v>
      </c>
      <c r="C1620" t="s">
        <v>5407</v>
      </c>
      <c r="D1620" s="12">
        <v>45838</v>
      </c>
      <c r="E1620" t="s">
        <v>3822</v>
      </c>
      <c r="F1620" t="s">
        <v>2787</v>
      </c>
      <c r="G1620" t="s">
        <v>2788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https://aterpa-my.sharepoint.com/:f:/g/personal/luis_nunes_aterpa_com_br/IgCVlEOybDu1RrUmmUcPpVgkATRdwz5TarAfYpSYiAP79mY?e=3yxZxw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0" t="s">
        <v>4787</v>
      </c>
    </row>
    <row r="1621" spans="1:15" hidden="1" x14ac:dyDescent="0.3">
      <c r="A1621" t="s">
        <v>1865</v>
      </c>
      <c r="B1621">
        <v>1219202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2789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https://aterpa-my.sharepoint.com/:f:/g/personal/luis_nunes_aterpa_com_br/IgCVlEOybDu1RrUmmUcPpVgkATRdwz5TarAfYpSYiAP79mY?e=3yxZxw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1" t="s">
        <v>4787</v>
      </c>
    </row>
    <row r="1622" spans="1:15" hidden="1" x14ac:dyDescent="0.3">
      <c r="A1622" t="s">
        <v>1615</v>
      </c>
      <c r="B1622">
        <v>1035826</v>
      </c>
      <c r="C1622" t="s">
        <v>5407</v>
      </c>
      <c r="D1622" s="12">
        <v>45838</v>
      </c>
      <c r="E1622" t="s">
        <v>3688</v>
      </c>
      <c r="F1622" t="s">
        <v>2819</v>
      </c>
      <c r="G1622" t="s">
        <v>2788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https://aterpa-my.sharepoint.com/:f:/g/personal/luis_nunes_aterpa_com_br/IgCVlEOybDu1RrUmmUcPpVgkATRdwz5TarAfYpSYiAP79mY?e=3yxZxw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2" t="s">
        <v>4787</v>
      </c>
    </row>
    <row r="1623" spans="1:15" hidden="1" x14ac:dyDescent="0.3">
      <c r="A1623" t="s">
        <v>1616</v>
      </c>
      <c r="B1623">
        <v>303109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2789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https://aterpa-my.sharepoint.com/:f:/g/personal/luis_nunes_aterpa_com_br/IgCVlEOybDu1RrUmmUcPpVgkATRdwz5TarAfYpSYiAP79mY?e=3yxZxw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3" t="s">
        <v>4787</v>
      </c>
    </row>
    <row r="1624" spans="1:15" hidden="1" x14ac:dyDescent="0.3">
      <c r="A1624" t="s">
        <v>1617</v>
      </c>
      <c r="B1624">
        <v>1035446</v>
      </c>
      <c r="C1624" t="s">
        <v>5407</v>
      </c>
      <c r="D1624" s="12">
        <v>45838</v>
      </c>
      <c r="E1624" t="s">
        <v>3689</v>
      </c>
      <c r="F1624" t="s">
        <v>2819</v>
      </c>
      <c r="G1624" t="s">
        <v>2788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https://aterpa-my.sharepoint.com/:f:/g/personal/luis_nunes_aterpa_com_br/IgCVlEOybDu1RrUmmUcPpVgkATRdwz5TarAfYpSYiAP79mY?e=3yxZxw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4" t="s">
        <v>4787</v>
      </c>
    </row>
    <row r="1625" spans="1:15" hidden="1" x14ac:dyDescent="0.3">
      <c r="A1625" t="s">
        <v>1618</v>
      </c>
      <c r="B1625">
        <v>255760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2789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https://aterpa-my.sharepoint.com/:f:/g/personal/luis_nunes_aterpa_com_br/IgCVlEOybDu1RrUmmUcPpVgkATRdwz5TarAfYpSYiAP79mY?e=3yxZxw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5" t="s">
        <v>4787</v>
      </c>
    </row>
    <row r="1626" spans="1:15" hidden="1" x14ac:dyDescent="0.3">
      <c r="A1626" t="s">
        <v>1619</v>
      </c>
      <c r="B1626">
        <v>1096504</v>
      </c>
      <c r="C1626" t="s">
        <v>5407</v>
      </c>
      <c r="D1626" s="12">
        <v>45838</v>
      </c>
      <c r="E1626" t="s">
        <v>3690</v>
      </c>
      <c r="F1626" t="s">
        <v>2819</v>
      </c>
      <c r="G1626" t="s">
        <v>2788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https://aterpa-my.sharepoint.com/:f:/g/personal/luis_nunes_aterpa_com_br/IgCVlEOybDu1RrUmmUcPpVgkATRdwz5TarAfYpSYiAP79mY?e=3yxZxw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6" t="s">
        <v>4787</v>
      </c>
    </row>
    <row r="1627" spans="1:15" hidden="1" x14ac:dyDescent="0.3">
      <c r="A1627" t="s">
        <v>1620</v>
      </c>
      <c r="B1627">
        <v>1337913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2789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https://aterpa-my.sharepoint.com/:f:/g/personal/luis_nunes_aterpa_com_br/IgCVlEOybDu1RrUmmUcPpVgkATRdwz5TarAfYpSYiAP79mY?e=3yxZxw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7" t="s">
        <v>4787</v>
      </c>
    </row>
    <row r="1628" spans="1:15" hidden="1" x14ac:dyDescent="0.3">
      <c r="A1628" t="s">
        <v>1621</v>
      </c>
      <c r="B1628">
        <v>1050549</v>
      </c>
      <c r="C1628" t="s">
        <v>5407</v>
      </c>
      <c r="D1628" s="12">
        <v>45838</v>
      </c>
      <c r="E1628" t="s">
        <v>3691</v>
      </c>
      <c r="F1628" t="s">
        <v>2819</v>
      </c>
      <c r="G1628" t="s">
        <v>2788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https://aterpa-my.sharepoint.com/:f:/g/personal/luis_nunes_aterpa_com_br/IgCVlEOybDu1RrUmmUcPpVgkATRdwz5TarAfYpSYiAP79mY?e=3yxZxw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8" t="s">
        <v>4787</v>
      </c>
    </row>
    <row r="1629" spans="1:15" hidden="1" x14ac:dyDescent="0.3">
      <c r="A1629" t="s">
        <v>1622</v>
      </c>
      <c r="B1629">
        <v>342503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2789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https://aterpa-my.sharepoint.com/:f:/g/personal/luis_nunes_aterpa_com_br/IgCVlEOybDu1RrUmmUcPpVgkATRdwz5TarAfYpSYiAP79mY?e=3yxZxw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29" t="s">
        <v>4787</v>
      </c>
    </row>
    <row r="1630" spans="1:15" hidden="1" x14ac:dyDescent="0.3">
      <c r="A1630" t="s">
        <v>1623</v>
      </c>
      <c r="B1630">
        <v>1087812</v>
      </c>
      <c r="C1630" t="s">
        <v>5407</v>
      </c>
      <c r="D1630" s="12">
        <v>45838</v>
      </c>
      <c r="E1630" t="s">
        <v>3692</v>
      </c>
      <c r="F1630" t="s">
        <v>2819</v>
      </c>
      <c r="G1630" t="s">
        <v>2788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https://aterpa-my.sharepoint.com/:f:/g/personal/luis_nunes_aterpa_com_br/IgCVlEOybDu1RrUmmUcPpVgkATRdwz5TarAfYpSYiAP79mY?e=3yxZxw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0" t="s">
        <v>4787</v>
      </c>
    </row>
    <row r="1631" spans="1:15" hidden="1" x14ac:dyDescent="0.3">
      <c r="A1631" t="s">
        <v>1624</v>
      </c>
      <c r="B1631">
        <v>536970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2789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https://aterpa-my.sharepoint.com/:f:/g/personal/luis_nunes_aterpa_com_br/IgCVlEOybDu1RrUmmUcPpVgkATRdwz5TarAfYpSYiAP79mY?e=3yxZxw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1" t="s">
        <v>4787</v>
      </c>
    </row>
    <row r="1632" spans="1:15" hidden="1" x14ac:dyDescent="0.3">
      <c r="A1632" t="s">
        <v>1625</v>
      </c>
      <c r="B1632">
        <v>1081833</v>
      </c>
      <c r="C1632" t="s">
        <v>5407</v>
      </c>
      <c r="D1632" s="12">
        <v>45838</v>
      </c>
      <c r="E1632" t="s">
        <v>3693</v>
      </c>
      <c r="F1632" t="s">
        <v>2819</v>
      </c>
      <c r="G1632" t="s">
        <v>2788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https://aterpa-my.sharepoint.com/:f:/g/personal/luis_nunes_aterpa_com_br/IgCVlEOybDu1RrUmmUcPpVgkATRdwz5TarAfYpSYiAP79mY?e=3yxZxw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2" t="s">
        <v>4787</v>
      </c>
    </row>
    <row r="1633" spans="1:15" hidden="1" x14ac:dyDescent="0.3">
      <c r="A1633" t="s">
        <v>1626</v>
      </c>
      <c r="B1633">
        <v>1094397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2789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https://aterpa-my.sharepoint.com/:f:/g/personal/luis_nunes_aterpa_com_br/IgCVlEOybDu1RrUmmUcPpVgkATRdwz5TarAfYpSYiAP79mY?e=3yxZxw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3" t="s">
        <v>4787</v>
      </c>
    </row>
    <row r="1634" spans="1:15" hidden="1" x14ac:dyDescent="0.3">
      <c r="A1634" t="s">
        <v>1627</v>
      </c>
      <c r="B1634">
        <v>991149</v>
      </c>
      <c r="C1634" t="s">
        <v>5407</v>
      </c>
      <c r="D1634" s="12">
        <v>45838</v>
      </c>
      <c r="E1634" t="s">
        <v>3694</v>
      </c>
      <c r="F1634" t="s">
        <v>2792</v>
      </c>
      <c r="G1634" t="s">
        <v>2788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https://aterpa-my.sharepoint.com/:f:/g/personal/luis_nunes_aterpa_com_br/IgCVlEOybDu1RrUmmUcPpVgkATRdwz5TarAfYpSYiAP79mY?e=3yxZxw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4" t="s">
        <v>4787</v>
      </c>
    </row>
    <row r="1635" spans="1:15" hidden="1" x14ac:dyDescent="0.3">
      <c r="A1635" t="s">
        <v>1628</v>
      </c>
      <c r="B1635">
        <v>334824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2789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https://aterpa-my.sharepoint.com/:f:/g/personal/luis_nunes_aterpa_com_br/IgCVlEOybDu1RrUmmUcPpVgkATRdwz5TarAfYpSYiAP79mY?e=3yxZxw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5" t="s">
        <v>4787</v>
      </c>
    </row>
    <row r="1636" spans="1:15" hidden="1" x14ac:dyDescent="0.3">
      <c r="A1636" t="s">
        <v>1629</v>
      </c>
      <c r="B1636">
        <v>8640665</v>
      </c>
      <c r="C1636" t="s">
        <v>5407</v>
      </c>
      <c r="D1636" s="12">
        <v>45838</v>
      </c>
      <c r="E1636" t="s">
        <v>3695</v>
      </c>
      <c r="F1636" t="s">
        <v>2792</v>
      </c>
      <c r="G1636" t="s">
        <v>2788</v>
      </c>
      <c r="H1636" t="str">
        <f>IF(_xlfn.XLOOKUP(E1636,LD_01[DOCUMENTO],LD_01[REVISÃO])=F1636,"VIGENTE","OBSOLETO")</f>
        <v>VIGENTE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https://aterpa-my.sharepoint.com/:f:/g/personal/luis_nunes_aterpa_com_br/IgCVlEOybDu1RrUmmUcPpVgkATRdwz5TarAfYpSYiAP79mY?e=3yxZxw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36" t="s">
        <v>4787</v>
      </c>
    </row>
    <row r="1637" spans="1:15" hidden="1" x14ac:dyDescent="0.3">
      <c r="A1637" t="s">
        <v>1630</v>
      </c>
      <c r="B1637">
        <v>1298894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2789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https://aterpa-my.sharepoint.com/:f:/g/personal/luis_nunes_aterpa_com_br/IgCVlEOybDu1RrUmmUcPpVgkATRdwz5TarAfYpSYiAP79mY?e=3yxZxw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37" t="s">
        <v>4787</v>
      </c>
    </row>
    <row r="1638" spans="1:15" hidden="1" x14ac:dyDescent="0.3">
      <c r="A1638" t="s">
        <v>1632</v>
      </c>
      <c r="B1638">
        <v>7876103</v>
      </c>
      <c r="C1638" t="s">
        <v>5407</v>
      </c>
      <c r="D1638" s="12">
        <v>45838</v>
      </c>
      <c r="E1638" t="s">
        <v>3697</v>
      </c>
      <c r="F1638" t="s">
        <v>2787</v>
      </c>
      <c r="G1638" t="s">
        <v>2788</v>
      </c>
      <c r="H1638" t="str">
        <f>IF(_xlfn.XLOOKUP(E1638,LD_01[DOCUMENTO],LD_01[REVISÃO])=F1638,"VIGENTE","OBSOLETO")</f>
        <v>OBSOLETO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https://aterpa-my.sharepoint.com/:f:/g/personal/luis_nunes_aterpa_com_br/IgCVlEOybDu1RrUmmUcPpVgkATRdwz5TarAfYpSYiAP79mY?e=3yxZxw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8" t="s">
        <v>4787</v>
      </c>
    </row>
    <row r="1639" spans="1:15" hidden="1" x14ac:dyDescent="0.3">
      <c r="A1639" t="s">
        <v>1633</v>
      </c>
      <c r="B1639">
        <v>251346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2789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https://aterpa-my.sharepoint.com/:f:/g/personal/luis_nunes_aterpa_com_br/IgCVlEOybDu1RrUmmUcPpVgkATRdwz5TarAfYpSYiAP79mY?e=3yxZxw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39" t="s">
        <v>4787</v>
      </c>
    </row>
    <row r="1640" spans="1:15" hidden="1" x14ac:dyDescent="0.3">
      <c r="A1640" t="s">
        <v>1634</v>
      </c>
      <c r="B1640">
        <v>7460711</v>
      </c>
      <c r="C1640" t="s">
        <v>5407</v>
      </c>
      <c r="D1640" s="12">
        <v>45838</v>
      </c>
      <c r="E1640" t="s">
        <v>3698</v>
      </c>
      <c r="F1640" t="s">
        <v>2787</v>
      </c>
      <c r="G1640" t="s">
        <v>2788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https://aterpa-my.sharepoint.com/:f:/g/personal/luis_nunes_aterpa_com_br/IgCVlEOybDu1RrUmmUcPpVgkATRdwz5TarAfYpSYiAP79mY?e=3yxZxw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0" t="s">
        <v>4787</v>
      </c>
    </row>
    <row r="1641" spans="1:15" hidden="1" x14ac:dyDescent="0.3">
      <c r="A1641" t="s">
        <v>1635</v>
      </c>
      <c r="B1641">
        <v>242085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2789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https://aterpa-my.sharepoint.com/:f:/g/personal/luis_nunes_aterpa_com_br/IgCVlEOybDu1RrUmmUcPpVgkATRdwz5TarAfYpSYiAP79mY?e=3yxZxw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1" t="s">
        <v>4787</v>
      </c>
    </row>
    <row r="1642" spans="1:15" hidden="1" x14ac:dyDescent="0.3">
      <c r="A1642" t="s">
        <v>1636</v>
      </c>
      <c r="B1642">
        <v>7556164</v>
      </c>
      <c r="C1642" t="s">
        <v>5407</v>
      </c>
      <c r="D1642" s="12">
        <v>45838</v>
      </c>
      <c r="E1642" t="s">
        <v>3699</v>
      </c>
      <c r="F1642" t="s">
        <v>2787</v>
      </c>
      <c r="G1642" t="s">
        <v>2788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https://aterpa-my.sharepoint.com/:f:/g/personal/luis_nunes_aterpa_com_br/IgCVlEOybDu1RrUmmUcPpVgkATRdwz5TarAfYpSYiAP79mY?e=3yxZxw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2" t="s">
        <v>4787</v>
      </c>
    </row>
    <row r="1643" spans="1:15" hidden="1" x14ac:dyDescent="0.3">
      <c r="A1643" t="s">
        <v>1637</v>
      </c>
      <c r="B1643">
        <v>253571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2789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https://aterpa-my.sharepoint.com/:f:/g/personal/luis_nunes_aterpa_com_br/IgCVlEOybDu1RrUmmUcPpVgkATRdwz5TarAfYpSYiAP79mY?e=3yxZxw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3" t="s">
        <v>4787</v>
      </c>
    </row>
    <row r="1644" spans="1:15" hidden="1" x14ac:dyDescent="0.3">
      <c r="A1644" t="s">
        <v>1638</v>
      </c>
      <c r="B1644">
        <v>7546373</v>
      </c>
      <c r="C1644" t="s">
        <v>5407</v>
      </c>
      <c r="D1644" s="12">
        <v>45838</v>
      </c>
      <c r="E1644" t="s">
        <v>3700</v>
      </c>
      <c r="F1644" t="s">
        <v>2787</v>
      </c>
      <c r="G1644" t="s">
        <v>2788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https://aterpa-my.sharepoint.com/:f:/g/personal/luis_nunes_aterpa_com_br/IgCVlEOybDu1RrUmmUcPpVgkATRdwz5TarAfYpSYiAP79mY?e=3yxZxw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4" t="s">
        <v>4787</v>
      </c>
    </row>
    <row r="1645" spans="1:15" hidden="1" x14ac:dyDescent="0.3">
      <c r="A1645" t="s">
        <v>1639</v>
      </c>
      <c r="B1645">
        <v>249590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2789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https://aterpa-my.sharepoint.com/:f:/g/personal/luis_nunes_aterpa_com_br/IgCVlEOybDu1RrUmmUcPpVgkATRdwz5TarAfYpSYiAP79mY?e=3yxZxw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5" t="s">
        <v>4787</v>
      </c>
    </row>
    <row r="1646" spans="1:15" hidden="1" x14ac:dyDescent="0.3">
      <c r="A1646" t="s">
        <v>1640</v>
      </c>
      <c r="B1646">
        <v>7571496</v>
      </c>
      <c r="C1646" t="s">
        <v>5407</v>
      </c>
      <c r="D1646" s="12">
        <v>45838</v>
      </c>
      <c r="E1646" t="s">
        <v>3701</v>
      </c>
      <c r="F1646" t="s">
        <v>2787</v>
      </c>
      <c r="G1646" t="s">
        <v>2788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https://aterpa-my.sharepoint.com/:f:/g/personal/luis_nunes_aterpa_com_br/IgCVlEOybDu1RrUmmUcPpVgkATRdwz5TarAfYpSYiAP79mY?e=3yxZxw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6" t="s">
        <v>4787</v>
      </c>
    </row>
    <row r="1647" spans="1:15" hidden="1" x14ac:dyDescent="0.3">
      <c r="A1647" t="s">
        <v>1641</v>
      </c>
      <c r="B1647">
        <v>239766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2789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https://aterpa-my.sharepoint.com/:f:/g/personal/luis_nunes_aterpa_com_br/IgCVlEOybDu1RrUmmUcPpVgkATRdwz5TarAfYpSYiAP79mY?e=3yxZxw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7" t="s">
        <v>4787</v>
      </c>
    </row>
    <row r="1648" spans="1:15" hidden="1" x14ac:dyDescent="0.3">
      <c r="A1648" t="s">
        <v>1642</v>
      </c>
      <c r="B1648">
        <v>7753492</v>
      </c>
      <c r="C1648" t="s">
        <v>5407</v>
      </c>
      <c r="D1648" s="12">
        <v>45838</v>
      </c>
      <c r="E1648" t="s">
        <v>3702</v>
      </c>
      <c r="F1648" t="s">
        <v>2787</v>
      </c>
      <c r="G1648" t="s">
        <v>2788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https://aterpa-my.sharepoint.com/:f:/g/personal/luis_nunes_aterpa_com_br/IgCVlEOybDu1RrUmmUcPpVgkATRdwz5TarAfYpSYiAP79mY?e=3yxZxw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8" t="s">
        <v>4787</v>
      </c>
    </row>
    <row r="1649" spans="1:15" hidden="1" x14ac:dyDescent="0.3">
      <c r="A1649" t="s">
        <v>1643</v>
      </c>
      <c r="B1649">
        <v>925740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2789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https://aterpa-my.sharepoint.com/:f:/g/personal/luis_nunes_aterpa_com_br/IgCVlEOybDu1RrUmmUcPpVgkATRdwz5TarAfYpSYiAP79mY?e=3yxZxw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49" t="s">
        <v>4787</v>
      </c>
    </row>
    <row r="1650" spans="1:15" hidden="1" x14ac:dyDescent="0.3">
      <c r="A1650" t="s">
        <v>1644</v>
      </c>
      <c r="B1650">
        <v>10091250</v>
      </c>
      <c r="C1650" t="s">
        <v>5407</v>
      </c>
      <c r="D1650" s="12">
        <v>45838</v>
      </c>
      <c r="E1650" t="s">
        <v>3703</v>
      </c>
      <c r="F1650" t="s">
        <v>2787</v>
      </c>
      <c r="G1650" t="s">
        <v>2788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https://aterpa-my.sharepoint.com/:f:/g/personal/luis_nunes_aterpa_com_br/IgCVlEOybDu1RrUmmUcPpVgkATRdwz5TarAfYpSYiAP79mY?e=3yxZxw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0" t="s">
        <v>4787</v>
      </c>
    </row>
    <row r="1651" spans="1:15" hidden="1" x14ac:dyDescent="0.3">
      <c r="A1651" t="s">
        <v>1645</v>
      </c>
      <c r="B1651">
        <v>483866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2789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https://aterpa-my.sharepoint.com/:f:/g/personal/luis_nunes_aterpa_com_br/IgCVlEOybDu1RrUmmUcPpVgkATRdwz5TarAfYpSYiAP79mY?e=3yxZxw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1" t="s">
        <v>4787</v>
      </c>
    </row>
    <row r="1652" spans="1:15" hidden="1" x14ac:dyDescent="0.3">
      <c r="A1652" t="s">
        <v>1646</v>
      </c>
      <c r="B1652">
        <v>3217851</v>
      </c>
      <c r="C1652" t="s">
        <v>5407</v>
      </c>
      <c r="D1652" s="12">
        <v>45838</v>
      </c>
      <c r="E1652" t="s">
        <v>3704</v>
      </c>
      <c r="F1652" t="s">
        <v>2787</v>
      </c>
      <c r="G1652" t="s">
        <v>2788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https://aterpa-my.sharepoint.com/:f:/g/personal/luis_nunes_aterpa_com_br/IgCVlEOybDu1RrUmmUcPpVgkATRdwz5TarAfYpSYiAP79mY?e=3yxZxw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2" t="s">
        <v>4787</v>
      </c>
    </row>
    <row r="1653" spans="1:15" hidden="1" x14ac:dyDescent="0.3">
      <c r="A1653" t="s">
        <v>1647</v>
      </c>
      <c r="B1653">
        <v>481975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2789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https://aterpa-my.sharepoint.com/:f:/g/personal/luis_nunes_aterpa_com_br/IgCVlEOybDu1RrUmmUcPpVgkATRdwz5TarAfYpSYiAP79mY?e=3yxZxw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3" t="s">
        <v>4787</v>
      </c>
    </row>
    <row r="1654" spans="1:15" hidden="1" x14ac:dyDescent="0.3">
      <c r="A1654" t="s">
        <v>1648</v>
      </c>
      <c r="B1654">
        <v>3219781</v>
      </c>
      <c r="C1654" t="s">
        <v>5407</v>
      </c>
      <c r="D1654" s="12">
        <v>45838</v>
      </c>
      <c r="E1654" t="s">
        <v>3705</v>
      </c>
      <c r="F1654" t="s">
        <v>2787</v>
      </c>
      <c r="G1654" t="s">
        <v>2788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https://aterpa-my.sharepoint.com/:f:/g/personal/luis_nunes_aterpa_com_br/IgCVlEOybDu1RrUmmUcPpVgkATRdwz5TarAfYpSYiAP79mY?e=3yxZxw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4" t="s">
        <v>4787</v>
      </c>
    </row>
    <row r="1655" spans="1:15" hidden="1" x14ac:dyDescent="0.3">
      <c r="A1655" t="s">
        <v>1649</v>
      </c>
      <c r="B1655">
        <v>492365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2789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https://aterpa-my.sharepoint.com/:f:/g/personal/luis_nunes_aterpa_com_br/IgCVlEOybDu1RrUmmUcPpVgkATRdwz5TarAfYpSYiAP79mY?e=3yxZxw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5" t="s">
        <v>4787</v>
      </c>
    </row>
    <row r="1656" spans="1:15" hidden="1" x14ac:dyDescent="0.3">
      <c r="A1656" t="s">
        <v>1650</v>
      </c>
      <c r="B1656">
        <v>3218917</v>
      </c>
      <c r="C1656" t="s">
        <v>5407</v>
      </c>
      <c r="D1656" s="12">
        <v>45838</v>
      </c>
      <c r="E1656" t="s">
        <v>3706</v>
      </c>
      <c r="F1656" t="s">
        <v>2787</v>
      </c>
      <c r="G1656" t="s">
        <v>2788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https://aterpa-my.sharepoint.com/:f:/g/personal/luis_nunes_aterpa_com_br/IgCVlEOybDu1RrUmmUcPpVgkATRdwz5TarAfYpSYiAP79mY?e=3yxZxw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6" t="s">
        <v>4787</v>
      </c>
    </row>
    <row r="1657" spans="1:15" hidden="1" x14ac:dyDescent="0.3">
      <c r="A1657" t="s">
        <v>1651</v>
      </c>
      <c r="B1657">
        <v>494116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2789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https://aterpa-my.sharepoint.com/:f:/g/personal/luis_nunes_aterpa_com_br/IgCVlEOybDu1RrUmmUcPpVgkATRdwz5TarAfYpSYiAP79mY?e=3yxZxw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7" t="s">
        <v>4787</v>
      </c>
    </row>
    <row r="1658" spans="1:15" hidden="1" x14ac:dyDescent="0.3">
      <c r="A1658" t="s">
        <v>1652</v>
      </c>
      <c r="B1658">
        <v>7532618</v>
      </c>
      <c r="C1658" t="s">
        <v>5407</v>
      </c>
      <c r="D1658" s="12">
        <v>45838</v>
      </c>
      <c r="E1658" t="s">
        <v>3707</v>
      </c>
      <c r="F1658" t="s">
        <v>2787</v>
      </c>
      <c r="G1658" t="s">
        <v>2788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https://aterpa-my.sharepoint.com/:f:/g/personal/luis_nunes_aterpa_com_br/IgCVlEOybDu1RrUmmUcPpVgkATRdwz5TarAfYpSYiAP79mY?e=3yxZxw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8" t="s">
        <v>4787</v>
      </c>
    </row>
    <row r="1659" spans="1:15" hidden="1" x14ac:dyDescent="0.3">
      <c r="A1659" t="s">
        <v>1653</v>
      </c>
      <c r="B1659">
        <v>2187723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2789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https://aterpa-my.sharepoint.com/:f:/g/personal/luis_nunes_aterpa_com_br/IgCVlEOybDu1RrUmmUcPpVgkATRdwz5TarAfYpSYiAP79mY?e=3yxZxw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59" t="s">
        <v>4787</v>
      </c>
    </row>
    <row r="1660" spans="1:15" hidden="1" x14ac:dyDescent="0.3">
      <c r="A1660" t="s">
        <v>1654</v>
      </c>
      <c r="B1660">
        <v>14004806</v>
      </c>
      <c r="C1660" t="s">
        <v>5407</v>
      </c>
      <c r="D1660" s="12">
        <v>45838</v>
      </c>
      <c r="E1660" t="s">
        <v>3708</v>
      </c>
      <c r="F1660" t="s">
        <v>2787</v>
      </c>
      <c r="G1660" t="s">
        <v>2788</v>
      </c>
      <c r="H1660" t="str">
        <f>IF(_xlfn.XLOOKUP(E1660,LD_01[DOCUMENTO],LD_01[REVISÃO])=F1660,"VIGENTE","OBSOLETO")</f>
        <v>VIGENTE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https://aterpa-my.sharepoint.com/:f:/g/personal/luis_nunes_aterpa_com_br/IgCVlEOybDu1RrUmmUcPpVgkATRdwz5TarAfYpSYiAP79mY?e=3yxZxw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0" t="s">
        <v>4787</v>
      </c>
    </row>
    <row r="1661" spans="1:15" hidden="1" x14ac:dyDescent="0.3">
      <c r="A1661" t="s">
        <v>1655</v>
      </c>
      <c r="B1661">
        <v>2460025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2789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https://aterpa-my.sharepoint.com/:f:/g/personal/luis_nunes_aterpa_com_br/IgCVlEOybDu1RrUmmUcPpVgkATRdwz5TarAfYpSYiAP79mY?e=3yxZxw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1" t="s">
        <v>4787</v>
      </c>
    </row>
    <row r="1662" spans="1:15" hidden="1" x14ac:dyDescent="0.3">
      <c r="A1662" t="s">
        <v>1656</v>
      </c>
      <c r="B1662">
        <v>11800088</v>
      </c>
      <c r="C1662" t="s">
        <v>5407</v>
      </c>
      <c r="D1662" s="12">
        <v>45838</v>
      </c>
      <c r="E1662" t="s">
        <v>3709</v>
      </c>
      <c r="F1662" t="s">
        <v>2787</v>
      </c>
      <c r="G1662" t="s">
        <v>2788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https://aterpa-my.sharepoint.com/:f:/g/personal/luis_nunes_aterpa_com_br/IgCVlEOybDu1RrUmmUcPpVgkATRdwz5TarAfYpSYiAP79mY?e=3yxZxw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2" t="s">
        <v>4787</v>
      </c>
    </row>
    <row r="1663" spans="1:15" hidden="1" x14ac:dyDescent="0.3">
      <c r="A1663" t="s">
        <v>1657</v>
      </c>
      <c r="B1663">
        <v>2280450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2789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https://aterpa-my.sharepoint.com/:f:/g/personal/luis_nunes_aterpa_com_br/IgCVlEOybDu1RrUmmUcPpVgkATRdwz5TarAfYpSYiAP79mY?e=3yxZxw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3" t="s">
        <v>4787</v>
      </c>
    </row>
    <row r="1664" spans="1:15" hidden="1" x14ac:dyDescent="0.3">
      <c r="A1664" t="s">
        <v>1658</v>
      </c>
      <c r="B1664">
        <v>5302451</v>
      </c>
      <c r="C1664" t="s">
        <v>5407</v>
      </c>
      <c r="D1664" s="12">
        <v>45838</v>
      </c>
      <c r="E1664" t="s">
        <v>3710</v>
      </c>
      <c r="F1664" t="s">
        <v>2787</v>
      </c>
      <c r="G1664" t="s">
        <v>2788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https://aterpa-my.sharepoint.com/:f:/g/personal/luis_nunes_aterpa_com_br/IgCVlEOybDu1RrUmmUcPpVgkATRdwz5TarAfYpSYiAP79mY?e=3yxZxw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4" t="s">
        <v>4787</v>
      </c>
    </row>
    <row r="1665" spans="1:15" hidden="1" x14ac:dyDescent="0.3">
      <c r="A1665" t="s">
        <v>1659</v>
      </c>
      <c r="B1665">
        <v>658565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2789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https://aterpa-my.sharepoint.com/:f:/g/personal/luis_nunes_aterpa_com_br/IgCVlEOybDu1RrUmmUcPpVgkATRdwz5TarAfYpSYiAP79mY?e=3yxZxw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5" t="s">
        <v>4787</v>
      </c>
    </row>
    <row r="1666" spans="1:15" hidden="1" x14ac:dyDescent="0.3">
      <c r="A1666" t="s">
        <v>1660</v>
      </c>
      <c r="B1666">
        <v>2057088</v>
      </c>
      <c r="C1666" t="s">
        <v>5407</v>
      </c>
      <c r="D1666" s="12">
        <v>45838</v>
      </c>
      <c r="E1666" t="s">
        <v>3711</v>
      </c>
      <c r="F1666" t="s">
        <v>2787</v>
      </c>
      <c r="G1666" t="s">
        <v>2788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https://aterpa-my.sharepoint.com/:f:/g/personal/luis_nunes_aterpa_com_br/IgCVlEOybDu1RrUmmUcPpVgkATRdwz5TarAfYpSYiAP79mY?e=3yxZxw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6" t="s">
        <v>4787</v>
      </c>
    </row>
    <row r="1667" spans="1:15" hidden="1" x14ac:dyDescent="0.3">
      <c r="A1667" t="s">
        <v>1661</v>
      </c>
      <c r="B1667">
        <v>346102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2789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https://aterpa-my.sharepoint.com/:f:/g/personal/luis_nunes_aterpa_com_br/IgCVlEOybDu1RrUmmUcPpVgkATRdwz5TarAfYpSYiAP79mY?e=3yxZxw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67" t="s">
        <v>4787</v>
      </c>
    </row>
    <row r="1668" spans="1:15" hidden="1" x14ac:dyDescent="0.3">
      <c r="A1668" t="s">
        <v>1662</v>
      </c>
      <c r="B1668">
        <v>2854395</v>
      </c>
      <c r="C1668" t="s">
        <v>5407</v>
      </c>
      <c r="D1668" s="12">
        <v>45838</v>
      </c>
      <c r="E1668" t="s">
        <v>3712</v>
      </c>
      <c r="F1668" t="s">
        <v>2787</v>
      </c>
      <c r="G1668" t="s">
        <v>2788</v>
      </c>
      <c r="H1668" t="str">
        <f>IF(_xlfn.XLOOKUP(E1668,LD_01[DOCUMENTO],LD_01[REVISÃO])=F1668,"VIGENTE","OBSOLETO")</f>
        <v>OBSOLETO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https://aterpa-my.sharepoint.com/:f:/g/personal/luis_nunes_aterpa_com_br/IgCVlEOybDu1RrUmmUcPpVgkATRdwz5TarAfYpSYiAP79mY?e=3yxZxw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68" t="s">
        <v>4787</v>
      </c>
    </row>
    <row r="1669" spans="1:15" hidden="1" x14ac:dyDescent="0.3">
      <c r="A1669" t="s">
        <v>1663</v>
      </c>
      <c r="B1669">
        <v>22489447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2789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https://aterpa-my.sharepoint.com/:f:/g/personal/luis_nunes_aterpa_com_br/IgCVlEOybDu1RrUmmUcPpVgkATRdwz5TarAfYpSYiAP79mY?e=3yxZxw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69" t="s">
        <v>4787</v>
      </c>
    </row>
    <row r="1670" spans="1:15" hidden="1" x14ac:dyDescent="0.3">
      <c r="A1670" t="s">
        <v>1664</v>
      </c>
      <c r="B1670">
        <v>430450</v>
      </c>
      <c r="C1670" t="s">
        <v>5407</v>
      </c>
      <c r="D1670" s="12">
        <v>45838</v>
      </c>
      <c r="E1670" t="s">
        <v>3713</v>
      </c>
      <c r="F1670" t="s">
        <v>2787</v>
      </c>
      <c r="G1670" t="s">
        <v>2788</v>
      </c>
      <c r="H1670" t="str">
        <f>IF(_xlfn.XLOOKUP(E1670,LD_01[DOCUMENTO],LD_01[REVISÃO])=F1670,"VIGENTE","OBSOLETO")</f>
        <v>VIGENTE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https://aterpa-my.sharepoint.com/:f:/g/personal/luis_nunes_aterpa_com_br/IgCVlEOybDu1RrUmmUcPpVgkATRdwz5TarAfYpSYiAP79mY?e=3yxZxw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0" t="s">
        <v>4787</v>
      </c>
    </row>
    <row r="1671" spans="1:15" hidden="1" x14ac:dyDescent="0.3">
      <c r="A1671" t="s">
        <v>1665</v>
      </c>
      <c r="B1671">
        <v>548342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2789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https://aterpa-my.sharepoint.com/:f:/g/personal/luis_nunes_aterpa_com_br/IgCVlEOybDu1RrUmmUcPpVgkATRdwz5TarAfYpSYiAP79mY?e=3yxZxw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1" t="s">
        <v>4787</v>
      </c>
    </row>
    <row r="1672" spans="1:15" hidden="1" x14ac:dyDescent="0.3">
      <c r="A1672" t="s">
        <v>1666</v>
      </c>
      <c r="B1672">
        <v>433073</v>
      </c>
      <c r="C1672" t="s">
        <v>5407</v>
      </c>
      <c r="D1672" s="12">
        <v>45838</v>
      </c>
      <c r="E1672" t="s">
        <v>3714</v>
      </c>
      <c r="F1672" t="s">
        <v>2787</v>
      </c>
      <c r="G1672" t="s">
        <v>2788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https://aterpa-my.sharepoint.com/:f:/g/personal/luis_nunes_aterpa_com_br/IgCVlEOybDu1RrUmmUcPpVgkATRdwz5TarAfYpSYiAP79mY?e=3yxZxw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2" t="s">
        <v>4787</v>
      </c>
    </row>
    <row r="1673" spans="1:15" hidden="1" x14ac:dyDescent="0.3">
      <c r="A1673" t="s">
        <v>1667</v>
      </c>
      <c r="B1673">
        <v>297843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2789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https://aterpa-my.sharepoint.com/:f:/g/personal/luis_nunes_aterpa_com_br/IgCVlEOybDu1RrUmmUcPpVgkATRdwz5TarAfYpSYiAP79mY?e=3yxZxw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3" t="s">
        <v>4787</v>
      </c>
    </row>
    <row r="1674" spans="1:15" hidden="1" x14ac:dyDescent="0.3">
      <c r="A1674" t="s">
        <v>1668</v>
      </c>
      <c r="B1674">
        <v>432978</v>
      </c>
      <c r="C1674" t="s">
        <v>5407</v>
      </c>
      <c r="D1674" s="12">
        <v>45838</v>
      </c>
      <c r="E1674" t="s">
        <v>3715</v>
      </c>
      <c r="F1674" t="s">
        <v>2787</v>
      </c>
      <c r="G1674" t="s">
        <v>2788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https://aterpa-my.sharepoint.com/:f:/g/personal/luis_nunes_aterpa_com_br/IgCVlEOybDu1RrUmmUcPpVgkATRdwz5TarAfYpSYiAP79mY?e=3yxZxw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4" t="s">
        <v>4787</v>
      </c>
    </row>
    <row r="1675" spans="1:15" hidden="1" x14ac:dyDescent="0.3">
      <c r="A1675" t="s">
        <v>1669</v>
      </c>
      <c r="B1675">
        <v>297348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2789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https://aterpa-my.sharepoint.com/:f:/g/personal/luis_nunes_aterpa_com_br/IgCVlEOybDu1RrUmmUcPpVgkATRdwz5TarAfYpSYiAP79mY?e=3yxZxw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5" t="s">
        <v>4787</v>
      </c>
    </row>
    <row r="1676" spans="1:15" hidden="1" x14ac:dyDescent="0.3">
      <c r="A1676" t="s">
        <v>1670</v>
      </c>
      <c r="B1676">
        <v>425554</v>
      </c>
      <c r="C1676" t="s">
        <v>5407</v>
      </c>
      <c r="D1676" s="12">
        <v>45838</v>
      </c>
      <c r="E1676" t="s">
        <v>3716</v>
      </c>
      <c r="F1676" t="s">
        <v>2787</v>
      </c>
      <c r="G1676" t="s">
        <v>2788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https://aterpa-my.sharepoint.com/:f:/g/personal/luis_nunes_aterpa_com_br/IgCVlEOybDu1RrUmmUcPpVgkATRdwz5TarAfYpSYiAP79mY?e=3yxZxw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6" t="s">
        <v>4787</v>
      </c>
    </row>
    <row r="1677" spans="1:15" hidden="1" x14ac:dyDescent="0.3">
      <c r="A1677" t="s">
        <v>1671</v>
      </c>
      <c r="B1677">
        <v>294476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2789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https://aterpa-my.sharepoint.com/:f:/g/personal/luis_nunes_aterpa_com_br/IgCVlEOybDu1RrUmmUcPpVgkATRdwz5TarAfYpSYiAP79mY?e=3yxZxw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77" t="s">
        <v>4787</v>
      </c>
    </row>
    <row r="1678" spans="1:15" hidden="1" x14ac:dyDescent="0.3">
      <c r="A1678" t="s">
        <v>1676</v>
      </c>
      <c r="B1678">
        <v>4229958</v>
      </c>
      <c r="C1678" t="s">
        <v>5407</v>
      </c>
      <c r="D1678" s="12">
        <v>45838</v>
      </c>
      <c r="E1678" t="s">
        <v>3719</v>
      </c>
      <c r="F1678" t="s">
        <v>2787</v>
      </c>
      <c r="G1678" t="s">
        <v>2788</v>
      </c>
      <c r="H1678" t="str">
        <f>IF(_xlfn.XLOOKUP(E1678,LD_01[DOCUMENTO],LD_01[REVISÃO])=F1678,"VIGENTE","OBSOLETO")</f>
        <v>OBSOLETO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https://aterpa-my.sharepoint.com/:f:/g/personal/luis_nunes_aterpa_com_br/IgCVlEOybDu1RrUmmUcPpVgkATRdwz5TarAfYpSYiAP79mY?e=3yxZxw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78" t="s">
        <v>4787</v>
      </c>
    </row>
    <row r="1679" spans="1:15" hidden="1" x14ac:dyDescent="0.3">
      <c r="A1679" t="s">
        <v>1677</v>
      </c>
      <c r="B1679">
        <v>31212643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2789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https://aterpa-my.sharepoint.com/:f:/g/personal/luis_nunes_aterpa_com_br/IgCVlEOybDu1RrUmmUcPpVgkATRdwz5TarAfYpSYiAP79mY?e=3yxZxw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79" t="s">
        <v>4787</v>
      </c>
    </row>
    <row r="1680" spans="1:15" hidden="1" x14ac:dyDescent="0.3">
      <c r="A1680" t="s">
        <v>1678</v>
      </c>
      <c r="B1680">
        <v>7437517</v>
      </c>
      <c r="C1680" t="s">
        <v>5407</v>
      </c>
      <c r="D1680" s="12">
        <v>45838</v>
      </c>
      <c r="E1680" t="s">
        <v>3720</v>
      </c>
      <c r="F1680" t="s">
        <v>2792</v>
      </c>
      <c r="G1680" t="s">
        <v>2788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https://aterpa-my.sharepoint.com/:f:/g/personal/luis_nunes_aterpa_com_br/IgCVlEOybDu1RrUmmUcPpVgkATRdwz5TarAfYpSYiAP79mY?e=3yxZxw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0" t="s">
        <v>4787</v>
      </c>
    </row>
    <row r="1681" spans="1:15" hidden="1" x14ac:dyDescent="0.3">
      <c r="A1681" t="s">
        <v>1679</v>
      </c>
      <c r="B1681">
        <v>715080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2789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https://aterpa-my.sharepoint.com/:f:/g/personal/luis_nunes_aterpa_com_br/IgCVlEOybDu1RrUmmUcPpVgkATRdwz5TarAfYpSYiAP79mY?e=3yxZxw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1" t="s">
        <v>4787</v>
      </c>
    </row>
    <row r="1682" spans="1:15" hidden="1" x14ac:dyDescent="0.3">
      <c r="A1682" t="s">
        <v>1680</v>
      </c>
      <c r="B1682">
        <v>5815910</v>
      </c>
      <c r="C1682" t="s">
        <v>5407</v>
      </c>
      <c r="D1682" s="12">
        <v>45838</v>
      </c>
      <c r="E1682" t="s">
        <v>3721</v>
      </c>
      <c r="F1682" t="s">
        <v>2792</v>
      </c>
      <c r="G1682" t="s">
        <v>2788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https://aterpa-my.sharepoint.com/:f:/g/personal/luis_nunes_aterpa_com_br/IgCVlEOybDu1RrUmmUcPpVgkATRdwz5TarAfYpSYiAP79mY?e=3yxZxw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2" t="s">
        <v>4787</v>
      </c>
    </row>
    <row r="1683" spans="1:15" hidden="1" x14ac:dyDescent="0.3">
      <c r="A1683" t="s">
        <v>1681</v>
      </c>
      <c r="B1683">
        <v>349137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2789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https://aterpa-my.sharepoint.com/:f:/g/personal/luis_nunes_aterpa_com_br/IgCVlEOybDu1RrUmmUcPpVgkATRdwz5TarAfYpSYiAP79mY?e=3yxZxw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3" t="s">
        <v>4787</v>
      </c>
    </row>
    <row r="1684" spans="1:15" hidden="1" x14ac:dyDescent="0.3">
      <c r="A1684" t="s">
        <v>1682</v>
      </c>
      <c r="B1684">
        <v>7502849</v>
      </c>
      <c r="C1684" t="s">
        <v>5407</v>
      </c>
      <c r="D1684" s="12">
        <v>45838</v>
      </c>
      <c r="E1684" t="s">
        <v>3722</v>
      </c>
      <c r="F1684" t="s">
        <v>2792</v>
      </c>
      <c r="G1684" t="s">
        <v>2788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https://aterpa-my.sharepoint.com/:f:/g/personal/luis_nunes_aterpa_com_br/IgCVlEOybDu1RrUmmUcPpVgkATRdwz5TarAfYpSYiAP79mY?e=3yxZxw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4" t="s">
        <v>4787</v>
      </c>
    </row>
    <row r="1685" spans="1:15" hidden="1" x14ac:dyDescent="0.3">
      <c r="A1685" t="s">
        <v>1683</v>
      </c>
      <c r="B1685">
        <v>739524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2789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https://aterpa-my.sharepoint.com/:f:/g/personal/luis_nunes_aterpa_com_br/IgCVlEOybDu1RrUmmUcPpVgkATRdwz5TarAfYpSYiAP79mY?e=3yxZxw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5" t="s">
        <v>4787</v>
      </c>
    </row>
    <row r="1686" spans="1:15" hidden="1" x14ac:dyDescent="0.3">
      <c r="A1686" t="s">
        <v>1684</v>
      </c>
      <c r="B1686">
        <v>7384815</v>
      </c>
      <c r="C1686" t="s">
        <v>5407</v>
      </c>
      <c r="D1686" s="12">
        <v>45838</v>
      </c>
      <c r="E1686" t="s">
        <v>3723</v>
      </c>
      <c r="F1686" t="s">
        <v>2792</v>
      </c>
      <c r="G1686" t="s">
        <v>2788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https://aterpa-my.sharepoint.com/:f:/g/personal/luis_nunes_aterpa_com_br/IgCVlEOybDu1RrUmmUcPpVgkATRdwz5TarAfYpSYiAP79mY?e=3yxZxw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6" t="s">
        <v>4787</v>
      </c>
    </row>
    <row r="1687" spans="1:15" hidden="1" x14ac:dyDescent="0.3">
      <c r="A1687" t="s">
        <v>1685</v>
      </c>
      <c r="B1687">
        <v>704641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2789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https://aterpa-my.sharepoint.com/:f:/g/personal/luis_nunes_aterpa_com_br/IgCVlEOybDu1RrUmmUcPpVgkATRdwz5TarAfYpSYiAP79mY?e=3yxZxw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7" t="s">
        <v>4787</v>
      </c>
    </row>
    <row r="1688" spans="1:15" hidden="1" x14ac:dyDescent="0.3">
      <c r="A1688" t="s">
        <v>1686</v>
      </c>
      <c r="B1688">
        <v>5780388</v>
      </c>
      <c r="C1688" t="s">
        <v>5407</v>
      </c>
      <c r="D1688" s="12">
        <v>45838</v>
      </c>
      <c r="E1688" t="s">
        <v>3724</v>
      </c>
      <c r="F1688" t="s">
        <v>2792</v>
      </c>
      <c r="G1688" t="s">
        <v>2788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https://aterpa-my.sharepoint.com/:f:/g/personal/luis_nunes_aterpa_com_br/IgCVlEOybDu1RrUmmUcPpVgkATRdwz5TarAfYpSYiAP79mY?e=3yxZxw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8" t="s">
        <v>4787</v>
      </c>
    </row>
    <row r="1689" spans="1:15" hidden="1" x14ac:dyDescent="0.3">
      <c r="A1689" t="s">
        <v>1687</v>
      </c>
      <c r="B1689">
        <v>349842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2789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https://aterpa-my.sharepoint.com/:f:/g/personal/luis_nunes_aterpa_com_br/IgCVlEOybDu1RrUmmUcPpVgkATRdwz5TarAfYpSYiAP79mY?e=3yxZxw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89" t="s">
        <v>4787</v>
      </c>
    </row>
    <row r="1690" spans="1:15" hidden="1" x14ac:dyDescent="0.3">
      <c r="A1690" t="s">
        <v>1688</v>
      </c>
      <c r="B1690">
        <v>4409774</v>
      </c>
      <c r="C1690" t="s">
        <v>5407</v>
      </c>
      <c r="D1690" s="12">
        <v>45838</v>
      </c>
      <c r="E1690" t="s">
        <v>3725</v>
      </c>
      <c r="F1690" t="s">
        <v>2792</v>
      </c>
      <c r="G1690" t="s">
        <v>2788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https://aterpa-my.sharepoint.com/:f:/g/personal/luis_nunes_aterpa_com_br/IgCVlEOybDu1RrUmmUcPpVgkATRdwz5TarAfYpSYiAP79mY?e=3yxZxw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0" t="s">
        <v>4787</v>
      </c>
    </row>
    <row r="1691" spans="1:15" hidden="1" x14ac:dyDescent="0.3">
      <c r="A1691" t="s">
        <v>1689</v>
      </c>
      <c r="B1691">
        <v>330759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2789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https://aterpa-my.sharepoint.com/:f:/g/personal/luis_nunes_aterpa_com_br/IgCVlEOybDu1RrUmmUcPpVgkATRdwz5TarAfYpSYiAP79mY?e=3yxZxw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1" t="s">
        <v>4787</v>
      </c>
    </row>
    <row r="1692" spans="1:15" hidden="1" x14ac:dyDescent="0.3">
      <c r="A1692" t="s">
        <v>1690</v>
      </c>
      <c r="B1692">
        <v>4329918</v>
      </c>
      <c r="C1692" t="s">
        <v>5407</v>
      </c>
      <c r="D1692" s="12">
        <v>45838</v>
      </c>
      <c r="E1692" t="s">
        <v>3726</v>
      </c>
      <c r="F1692" t="s">
        <v>2792</v>
      </c>
      <c r="G1692" t="s">
        <v>2788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https://aterpa-my.sharepoint.com/:f:/g/personal/luis_nunes_aterpa_com_br/IgCVlEOybDu1RrUmmUcPpVgkATRdwz5TarAfYpSYiAP79mY?e=3yxZxw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2" t="s">
        <v>4787</v>
      </c>
    </row>
    <row r="1693" spans="1:15" hidden="1" x14ac:dyDescent="0.3">
      <c r="A1693" t="s">
        <v>1691</v>
      </c>
      <c r="B1693">
        <v>450411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2789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https://aterpa-my.sharepoint.com/:f:/g/personal/luis_nunes_aterpa_com_br/IgCVlEOybDu1RrUmmUcPpVgkATRdwz5TarAfYpSYiAP79mY?e=3yxZxw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3" t="s">
        <v>4787</v>
      </c>
    </row>
    <row r="1694" spans="1:15" hidden="1" x14ac:dyDescent="0.3">
      <c r="A1694" t="s">
        <v>1692</v>
      </c>
      <c r="B1694">
        <v>4273149</v>
      </c>
      <c r="C1694" t="s">
        <v>5407</v>
      </c>
      <c r="D1694" s="12">
        <v>45838</v>
      </c>
      <c r="E1694" t="s">
        <v>3727</v>
      </c>
      <c r="F1694" t="s">
        <v>2792</v>
      </c>
      <c r="G1694" t="s">
        <v>2788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https://aterpa-my.sharepoint.com/:f:/g/personal/luis_nunes_aterpa_com_br/IgCVlEOybDu1RrUmmUcPpVgkATRdwz5TarAfYpSYiAP79mY?e=3yxZxw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4" t="s">
        <v>4787</v>
      </c>
    </row>
    <row r="1695" spans="1:15" hidden="1" x14ac:dyDescent="0.3">
      <c r="A1695" t="s">
        <v>1693</v>
      </c>
      <c r="B1695">
        <v>426164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2789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https://aterpa-my.sharepoint.com/:f:/g/personal/luis_nunes_aterpa_com_br/IgCVlEOybDu1RrUmmUcPpVgkATRdwz5TarAfYpSYiAP79mY?e=3yxZxw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5" t="s">
        <v>4787</v>
      </c>
    </row>
    <row r="1696" spans="1:15" hidden="1" x14ac:dyDescent="0.3">
      <c r="A1696" t="s">
        <v>1694</v>
      </c>
      <c r="B1696">
        <v>1864854</v>
      </c>
      <c r="C1696" t="s">
        <v>5407</v>
      </c>
      <c r="D1696" s="12">
        <v>45838</v>
      </c>
      <c r="E1696" t="s">
        <v>3728</v>
      </c>
      <c r="F1696" t="s">
        <v>2787</v>
      </c>
      <c r="G1696" t="s">
        <v>2788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https://aterpa-my.sharepoint.com/:f:/g/personal/luis_nunes_aterpa_com_br/IgCVlEOybDu1RrUmmUcPpVgkATRdwz5TarAfYpSYiAP79mY?e=3yxZxw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6" t="s">
        <v>4787</v>
      </c>
    </row>
    <row r="1697" spans="1:15" hidden="1" x14ac:dyDescent="0.3">
      <c r="A1697" t="s">
        <v>1695</v>
      </c>
      <c r="B1697">
        <v>256044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2789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https://aterpa-my.sharepoint.com/:f:/g/personal/luis_nunes_aterpa_com_br/IgCVlEOybDu1RrUmmUcPpVgkATRdwz5TarAfYpSYiAP79mY?e=3yxZxw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697" t="s">
        <v>4787</v>
      </c>
    </row>
    <row r="1698" spans="1:15" hidden="1" x14ac:dyDescent="0.3">
      <c r="A1698" t="s">
        <v>1696</v>
      </c>
      <c r="B1698">
        <v>1829892</v>
      </c>
      <c r="C1698" t="s">
        <v>5407</v>
      </c>
      <c r="D1698" s="12">
        <v>45838</v>
      </c>
      <c r="E1698" t="s">
        <v>3729</v>
      </c>
      <c r="F1698" t="s">
        <v>2787</v>
      </c>
      <c r="G1698" t="s">
        <v>2788</v>
      </c>
      <c r="H1698" t="str">
        <f>IF(_xlfn.XLOOKUP(E1698,LD_01[DOCUMENTO],LD_01[REVISÃO])=F1698,"VIGENTE","OBSOLETO")</f>
        <v>VIGENTE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https://aterpa-my.sharepoint.com/:f:/g/personal/luis_nunes_aterpa_com_br/IgCVlEOybDu1RrUmmUcPpVgkATRdwz5TarAfYpSYiAP79mY?e=3yxZxw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98" t="s">
        <v>4787</v>
      </c>
    </row>
    <row r="1699" spans="1:15" hidden="1" x14ac:dyDescent="0.3">
      <c r="A1699" t="s">
        <v>1697</v>
      </c>
      <c r="B1699">
        <v>455481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2789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https://aterpa-my.sharepoint.com/:f:/g/personal/luis_nunes_aterpa_com_br/IgCVlEOybDu1RrUmmUcPpVgkATRdwz5TarAfYpSYiAP79mY?e=3yxZxw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699" t="s">
        <v>4787</v>
      </c>
    </row>
    <row r="1700" spans="1:15" hidden="1" x14ac:dyDescent="0.3">
      <c r="A1700" t="s">
        <v>1698</v>
      </c>
      <c r="B1700">
        <v>2086423</v>
      </c>
      <c r="C1700" t="s">
        <v>5407</v>
      </c>
      <c r="D1700" s="12">
        <v>45838</v>
      </c>
      <c r="E1700" t="s">
        <v>3730</v>
      </c>
      <c r="F1700" t="s">
        <v>2787</v>
      </c>
      <c r="G1700" t="s">
        <v>2788</v>
      </c>
      <c r="H1700" t="str">
        <f>IF(_xlfn.XLOOKUP(E1700,LD_01[DOCUMENTO],LD_01[REVISÃO])=F1700,"VIGENTE","OBSOLETO")</f>
        <v>OBSOLETO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https://aterpa-my.sharepoint.com/:f:/g/personal/luis_nunes_aterpa_com_br/IgCVlEOybDu1RrUmmUcPpVgkATRdwz5TarAfYpSYiAP79mY?e=3yxZxw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0" t="s">
        <v>4787</v>
      </c>
    </row>
    <row r="1701" spans="1:15" hidden="1" x14ac:dyDescent="0.3">
      <c r="A1701" t="s">
        <v>1699</v>
      </c>
      <c r="B1701">
        <v>283905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2789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https://aterpa-my.sharepoint.com/:f:/g/personal/luis_nunes_aterpa_com_br/IgCVlEOybDu1RrUmmUcPpVgkATRdwz5TarAfYpSYiAP79mY?e=3yxZxw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1" t="s">
        <v>4787</v>
      </c>
    </row>
    <row r="1702" spans="1:15" hidden="1" x14ac:dyDescent="0.3">
      <c r="A1702" t="s">
        <v>1731</v>
      </c>
      <c r="B1702">
        <v>641434</v>
      </c>
      <c r="C1702" t="s">
        <v>5407</v>
      </c>
      <c r="D1702" s="12">
        <v>45838</v>
      </c>
      <c r="E1702" t="s">
        <v>3748</v>
      </c>
      <c r="F1702" t="s">
        <v>2792</v>
      </c>
      <c r="G1702" t="s">
        <v>2788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https://aterpa-my.sharepoint.com/:f:/g/personal/luis_nunes_aterpa_com_br/IgCVlEOybDu1RrUmmUcPpVgkATRdwz5TarAfYpSYiAP79mY?e=3yxZxw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2" t="s">
        <v>4787</v>
      </c>
    </row>
    <row r="1703" spans="1:15" hidden="1" x14ac:dyDescent="0.3">
      <c r="A1703" t="s">
        <v>1732</v>
      </c>
      <c r="B1703">
        <v>669858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2789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https://aterpa-my.sharepoint.com/:f:/g/personal/luis_nunes_aterpa_com_br/IgCVlEOybDu1RrUmmUcPpVgkATRdwz5TarAfYpSYiAP79mY?e=3yxZxw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3" t="s">
        <v>4787</v>
      </c>
    </row>
    <row r="1704" spans="1:15" hidden="1" x14ac:dyDescent="0.3">
      <c r="A1704" t="s">
        <v>1733</v>
      </c>
      <c r="B1704">
        <v>640027</v>
      </c>
      <c r="C1704" t="s">
        <v>5407</v>
      </c>
      <c r="D1704" s="12">
        <v>45838</v>
      </c>
      <c r="E1704" t="s">
        <v>3749</v>
      </c>
      <c r="F1704" t="s">
        <v>2792</v>
      </c>
      <c r="G1704" t="s">
        <v>2788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https://aterpa-my.sharepoint.com/:f:/g/personal/luis_nunes_aterpa_com_br/IgCVlEOybDu1RrUmmUcPpVgkATRdwz5TarAfYpSYiAP79mY?e=3yxZxw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4" t="s">
        <v>4787</v>
      </c>
    </row>
    <row r="1705" spans="1:15" hidden="1" x14ac:dyDescent="0.3">
      <c r="A1705" t="s">
        <v>1734</v>
      </c>
      <c r="B1705">
        <v>416052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2789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https://aterpa-my.sharepoint.com/:f:/g/personal/luis_nunes_aterpa_com_br/IgCVlEOybDu1RrUmmUcPpVgkATRdwz5TarAfYpSYiAP79mY?e=3yxZxw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5" t="s">
        <v>4787</v>
      </c>
    </row>
    <row r="1706" spans="1:15" hidden="1" x14ac:dyDescent="0.3">
      <c r="A1706" t="s">
        <v>1735</v>
      </c>
      <c r="B1706">
        <v>527269</v>
      </c>
      <c r="C1706" t="s">
        <v>5407</v>
      </c>
      <c r="D1706" s="12">
        <v>45838</v>
      </c>
      <c r="E1706" t="s">
        <v>3750</v>
      </c>
      <c r="F1706" t="s">
        <v>2792</v>
      </c>
      <c r="G1706" t="s">
        <v>2788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https://aterpa-my.sharepoint.com/:f:/g/personal/luis_nunes_aterpa_com_br/IgCVlEOybDu1RrUmmUcPpVgkATRdwz5TarAfYpSYiAP79mY?e=3yxZxw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6" t="s">
        <v>4787</v>
      </c>
    </row>
    <row r="1707" spans="1:15" hidden="1" x14ac:dyDescent="0.3">
      <c r="A1707" t="s">
        <v>1736</v>
      </c>
      <c r="B1707">
        <v>577305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2789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https://aterpa-my.sharepoint.com/:f:/g/personal/luis_nunes_aterpa_com_br/IgCVlEOybDu1RrUmmUcPpVgkATRdwz5TarAfYpSYiAP79mY?e=3yxZxw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7" t="s">
        <v>4787</v>
      </c>
    </row>
    <row r="1708" spans="1:15" hidden="1" x14ac:dyDescent="0.3">
      <c r="A1708" t="s">
        <v>1737</v>
      </c>
      <c r="B1708">
        <v>522727</v>
      </c>
      <c r="C1708" t="s">
        <v>5407</v>
      </c>
      <c r="D1708" s="12">
        <v>45838</v>
      </c>
      <c r="E1708" t="s">
        <v>3751</v>
      </c>
      <c r="F1708" t="s">
        <v>2792</v>
      </c>
      <c r="G1708" t="s">
        <v>2788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https://aterpa-my.sharepoint.com/:f:/g/personal/luis_nunes_aterpa_com_br/IgCVlEOybDu1RrUmmUcPpVgkATRdwz5TarAfYpSYiAP79mY?e=3yxZxw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8" t="s">
        <v>4787</v>
      </c>
    </row>
    <row r="1709" spans="1:15" hidden="1" x14ac:dyDescent="0.3">
      <c r="A1709" t="s">
        <v>1738</v>
      </c>
      <c r="B1709">
        <v>920677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2789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https://aterpa-my.sharepoint.com/:f:/g/personal/luis_nunes_aterpa_com_br/IgCVlEOybDu1RrUmmUcPpVgkATRdwz5TarAfYpSYiAP79mY?e=3yxZxw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09" t="s">
        <v>4787</v>
      </c>
    </row>
    <row r="1710" spans="1:15" hidden="1" x14ac:dyDescent="0.3">
      <c r="A1710" t="s">
        <v>1702</v>
      </c>
      <c r="B1710">
        <v>29002725</v>
      </c>
      <c r="C1710" t="s">
        <v>5407</v>
      </c>
      <c r="D1710" s="12">
        <v>45838</v>
      </c>
      <c r="E1710" t="s">
        <v>3733</v>
      </c>
      <c r="F1710" t="s">
        <v>2819</v>
      </c>
      <c r="G1710" t="s">
        <v>2788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https://aterpa-my.sharepoint.com/:f:/g/personal/luis_nunes_aterpa_com_br/IgCVlEOybDu1RrUmmUcPpVgkATRdwz5TarAfYpSYiAP79mY?e=3yxZxw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10" t="s">
        <v>4787</v>
      </c>
    </row>
    <row r="1711" spans="1:15" hidden="1" x14ac:dyDescent="0.3">
      <c r="A1711" t="s">
        <v>1703</v>
      </c>
      <c r="B1711">
        <v>3501370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2789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https://aterpa-my.sharepoint.com/:f:/g/personal/luis_nunes_aterpa_com_br/IgCVlEOybDu1RrUmmUcPpVgkATRdwz5TarAfYpSYiAP79mY?e=3yxZxw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11" t="s">
        <v>4787</v>
      </c>
    </row>
    <row r="1712" spans="1:15" hidden="1" x14ac:dyDescent="0.3">
      <c r="A1712" t="s">
        <v>1704</v>
      </c>
      <c r="B1712">
        <v>29011231</v>
      </c>
      <c r="C1712" t="s">
        <v>5407</v>
      </c>
      <c r="D1712" s="12">
        <v>45838</v>
      </c>
      <c r="E1712" t="s">
        <v>3734</v>
      </c>
      <c r="F1712" t="s">
        <v>2819</v>
      </c>
      <c r="G1712" t="s">
        <v>2788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https://aterpa-my.sharepoint.com/:f:/g/personal/luis_nunes_aterpa_com_br/IgCVlEOybDu1RrUmmUcPpVgkATRdwz5TarAfYpSYiAP79mY?e=3yxZxw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12" t="s">
        <v>4787</v>
      </c>
    </row>
    <row r="1713" spans="1:15" hidden="1" x14ac:dyDescent="0.3">
      <c r="A1713" t="s">
        <v>1705</v>
      </c>
      <c r="B1713">
        <v>1027801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2789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https://aterpa-my.sharepoint.com/:f:/g/personal/luis_nunes_aterpa_com_br/IgCVlEOybDu1RrUmmUcPpVgkATRdwz5TarAfYpSYiAP79mY?e=3yxZxw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13" t="s">
        <v>4787</v>
      </c>
    </row>
    <row r="1714" spans="1:15" hidden="1" x14ac:dyDescent="0.3">
      <c r="A1714" t="s">
        <v>1706</v>
      </c>
      <c r="B1714">
        <v>588513</v>
      </c>
      <c r="C1714" t="s">
        <v>5407</v>
      </c>
      <c r="D1714" s="12">
        <v>45838</v>
      </c>
      <c r="E1714" t="s">
        <v>3735</v>
      </c>
      <c r="F1714" t="s">
        <v>2792</v>
      </c>
      <c r="G1714" t="s">
        <v>2788</v>
      </c>
      <c r="H1714" t="str">
        <f>IF(_xlfn.XLOOKUP(E1714,LD_01[DOCUMENTO],LD_01[REVISÃO])=F1714,"VIGENTE","OBSOLETO")</f>
        <v>VIGENTE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https://aterpa-my.sharepoint.com/:f:/g/personal/luis_nunes_aterpa_com_br/IgCVlEOybDu1RrUmmUcPpVgkATRdwz5TarAfYpSYiAP79mY?e=3yxZxw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4" t="s">
        <v>4787</v>
      </c>
    </row>
    <row r="1715" spans="1:15" hidden="1" x14ac:dyDescent="0.3">
      <c r="A1715" t="s">
        <v>1707</v>
      </c>
      <c r="B1715">
        <v>281262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2789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https://aterpa-my.sharepoint.com/:f:/g/personal/luis_nunes_aterpa_com_br/IgCVlEOybDu1RrUmmUcPpVgkATRdwz5TarAfYpSYiAP79mY?e=3yxZxw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5" t="s">
        <v>4787</v>
      </c>
    </row>
    <row r="1716" spans="1:15" hidden="1" x14ac:dyDescent="0.3">
      <c r="A1716" t="s">
        <v>1708</v>
      </c>
      <c r="B1716">
        <v>588866</v>
      </c>
      <c r="C1716" t="s">
        <v>5407</v>
      </c>
      <c r="D1716" s="12">
        <v>45838</v>
      </c>
      <c r="E1716" t="s">
        <v>3736</v>
      </c>
      <c r="F1716" t="s">
        <v>2792</v>
      </c>
      <c r="G1716" t="s">
        <v>2788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https://aterpa-my.sharepoint.com/:f:/g/personal/luis_nunes_aterpa_com_br/IgCVlEOybDu1RrUmmUcPpVgkATRdwz5TarAfYpSYiAP79mY?e=3yxZxw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6" t="s">
        <v>4787</v>
      </c>
    </row>
    <row r="1717" spans="1:15" hidden="1" x14ac:dyDescent="0.3">
      <c r="A1717" t="s">
        <v>1709</v>
      </c>
      <c r="B1717">
        <v>328876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2789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https://aterpa-my.sharepoint.com/:f:/g/personal/luis_nunes_aterpa_com_br/IgCVlEOybDu1RrUmmUcPpVgkATRdwz5TarAfYpSYiAP79mY?e=3yxZxw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7" t="s">
        <v>4787</v>
      </c>
    </row>
    <row r="1718" spans="1:15" hidden="1" x14ac:dyDescent="0.3">
      <c r="A1718" t="s">
        <v>1710</v>
      </c>
      <c r="B1718">
        <v>588806</v>
      </c>
      <c r="C1718" t="s">
        <v>5407</v>
      </c>
      <c r="D1718" s="12">
        <v>45838</v>
      </c>
      <c r="E1718" t="s">
        <v>3737</v>
      </c>
      <c r="F1718" t="s">
        <v>2792</v>
      </c>
      <c r="G1718" t="s">
        <v>2788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https://aterpa-my.sharepoint.com/:f:/g/personal/luis_nunes_aterpa_com_br/IgCVlEOybDu1RrUmmUcPpVgkATRdwz5TarAfYpSYiAP79mY?e=3yxZxw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8" t="s">
        <v>4787</v>
      </c>
    </row>
    <row r="1719" spans="1:15" hidden="1" x14ac:dyDescent="0.3">
      <c r="A1719" t="s">
        <v>1711</v>
      </c>
      <c r="B1719">
        <v>277008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2789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https://aterpa-my.sharepoint.com/:f:/g/personal/luis_nunes_aterpa_com_br/IgCVlEOybDu1RrUmmUcPpVgkATRdwz5TarAfYpSYiAP79mY?e=3yxZxw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19" t="s">
        <v>4787</v>
      </c>
    </row>
    <row r="1720" spans="1:15" hidden="1" x14ac:dyDescent="0.3">
      <c r="A1720" t="s">
        <v>1712</v>
      </c>
      <c r="B1720">
        <v>3797968</v>
      </c>
      <c r="C1720" t="s">
        <v>5407</v>
      </c>
      <c r="D1720" s="12">
        <v>45838</v>
      </c>
      <c r="E1720" t="s">
        <v>3738</v>
      </c>
      <c r="F1720" t="s">
        <v>2792</v>
      </c>
      <c r="G1720" t="s">
        <v>2788</v>
      </c>
      <c r="H1720" t="str">
        <f>IF(_xlfn.XLOOKUP(E1720,LD_01[DOCUMENTO],LD_01[REVISÃO])=F1720,"VIGENTE","OBSOLETO")</f>
        <v>OBSOLETO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https://aterpa-my.sharepoint.com/:f:/g/personal/luis_nunes_aterpa_com_br/IgCVlEOybDu1RrUmmUcPpVgkATRdwz5TarAfYpSYiAP79mY?e=3yxZxw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20" t="s">
        <v>4787</v>
      </c>
    </row>
    <row r="1721" spans="1:15" hidden="1" x14ac:dyDescent="0.3">
      <c r="A1721" t="s">
        <v>1713</v>
      </c>
      <c r="B1721">
        <v>368847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2789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https://aterpa-my.sharepoint.com/:f:/g/personal/luis_nunes_aterpa_com_br/IgCVlEOybDu1RrUmmUcPpVgkATRdwz5TarAfYpSYiAP79mY?e=3yxZxw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21" t="s">
        <v>4787</v>
      </c>
    </row>
    <row r="1722" spans="1:15" hidden="1" x14ac:dyDescent="0.3">
      <c r="A1722" t="s">
        <v>1714</v>
      </c>
      <c r="B1722">
        <v>3793168</v>
      </c>
      <c r="C1722" t="s">
        <v>5407</v>
      </c>
      <c r="D1722" s="12">
        <v>45838</v>
      </c>
      <c r="E1722" t="s">
        <v>3739</v>
      </c>
      <c r="F1722" t="s">
        <v>2792</v>
      </c>
      <c r="G1722" t="s">
        <v>2788</v>
      </c>
      <c r="H1722" t="str">
        <f>IF(_xlfn.XLOOKUP(E1722,LD_01[DOCUMENTO],LD_01[REVISÃO])=F1722,"VIGENTE","OBSOLETO")</f>
        <v>VIGENTE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https://aterpa-my.sharepoint.com/:f:/g/personal/luis_nunes_aterpa_com_br/IgCVlEOybDu1RrUmmUcPpVgkATRdwz5TarAfYpSYiAP79mY?e=3yxZxw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2" t="s">
        <v>4787</v>
      </c>
    </row>
    <row r="1723" spans="1:15" hidden="1" x14ac:dyDescent="0.3">
      <c r="A1723" t="s">
        <v>1715</v>
      </c>
      <c r="B1723">
        <v>395621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2789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https://aterpa-my.sharepoint.com/:f:/g/personal/luis_nunes_aterpa_com_br/IgCVlEOybDu1RrUmmUcPpVgkATRdwz5TarAfYpSYiAP79mY?e=3yxZxw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3" t="s">
        <v>4787</v>
      </c>
    </row>
    <row r="1724" spans="1:15" hidden="1" x14ac:dyDescent="0.3">
      <c r="A1724" t="s">
        <v>1716</v>
      </c>
      <c r="B1724">
        <v>3794896</v>
      </c>
      <c r="C1724" t="s">
        <v>5407</v>
      </c>
      <c r="D1724" s="12">
        <v>45838</v>
      </c>
      <c r="E1724" t="s">
        <v>3740</v>
      </c>
      <c r="F1724" t="s">
        <v>2792</v>
      </c>
      <c r="G1724" t="s">
        <v>2788</v>
      </c>
      <c r="H1724" t="str">
        <f>IF(_xlfn.XLOOKUP(E1724,LD_01[DOCUMENTO],LD_01[REVISÃO])=F1724,"VIGENTE","OBSOLETO")</f>
        <v>OBSOLETO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https://aterpa-my.sharepoint.com/:f:/g/personal/luis_nunes_aterpa_com_br/IgCVlEOybDu1RrUmmUcPpVgkATRdwz5TarAfYpSYiAP79mY?e=3yxZxw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24" t="s">
        <v>4787</v>
      </c>
    </row>
    <row r="1725" spans="1:15" hidden="1" x14ac:dyDescent="0.3">
      <c r="A1725" t="s">
        <v>1717</v>
      </c>
      <c r="B1725">
        <v>394889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2789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https://aterpa-my.sharepoint.com/:f:/g/personal/luis_nunes_aterpa_com_br/IgCVlEOybDu1RrUmmUcPpVgkATRdwz5TarAfYpSYiAP79mY?e=3yxZxw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25" t="s">
        <v>4787</v>
      </c>
    </row>
    <row r="1726" spans="1:15" hidden="1" x14ac:dyDescent="0.3">
      <c r="A1726" t="s">
        <v>1718</v>
      </c>
      <c r="B1726">
        <v>3794896</v>
      </c>
      <c r="C1726" t="s">
        <v>5407</v>
      </c>
      <c r="D1726" s="12">
        <v>45838</v>
      </c>
      <c r="E1726" t="s">
        <v>3741</v>
      </c>
      <c r="F1726" t="s">
        <v>2792</v>
      </c>
      <c r="G1726" t="s">
        <v>2788</v>
      </c>
      <c r="H1726" t="str">
        <f>IF(_xlfn.XLOOKUP(E1726,LD_01[DOCUMENTO],LD_01[REVISÃO])=F1726,"VIGENTE","OBSOLETO")</f>
        <v>VIGENTE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https://aterpa-my.sharepoint.com/:f:/g/personal/luis_nunes_aterpa_com_br/IgCVlEOybDu1RrUmmUcPpVgkATRdwz5TarAfYpSYiAP79mY?e=3yxZxw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6" t="s">
        <v>4787</v>
      </c>
    </row>
    <row r="1727" spans="1:15" hidden="1" x14ac:dyDescent="0.3">
      <c r="A1727" t="s">
        <v>1719</v>
      </c>
      <c r="B1727">
        <v>751115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2789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https://aterpa-my.sharepoint.com/:f:/g/personal/luis_nunes_aterpa_com_br/IgCVlEOybDu1RrUmmUcPpVgkATRdwz5TarAfYpSYiAP79mY?e=3yxZxw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7" t="s">
        <v>4787</v>
      </c>
    </row>
    <row r="1728" spans="1:15" hidden="1" x14ac:dyDescent="0.3">
      <c r="A1728" t="s">
        <v>1720</v>
      </c>
      <c r="B1728">
        <v>3799212</v>
      </c>
      <c r="C1728" t="s">
        <v>5407</v>
      </c>
      <c r="D1728" s="12">
        <v>45838</v>
      </c>
      <c r="E1728" t="s">
        <v>3742</v>
      </c>
      <c r="F1728" t="s">
        <v>2792</v>
      </c>
      <c r="G1728" t="s">
        <v>2788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https://aterpa-my.sharepoint.com/:f:/g/personal/luis_nunes_aterpa_com_br/IgCVlEOybDu1RrUmmUcPpVgkATRdwz5TarAfYpSYiAP79mY?e=3yxZxw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8" t="s">
        <v>4787</v>
      </c>
    </row>
    <row r="1729" spans="1:15" hidden="1" x14ac:dyDescent="0.3">
      <c r="A1729" t="s">
        <v>1721</v>
      </c>
      <c r="B1729">
        <v>846176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2789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https://aterpa-my.sharepoint.com/:f:/g/personal/luis_nunes_aterpa_com_br/IgCVlEOybDu1RrUmmUcPpVgkATRdwz5TarAfYpSYiAP79mY?e=3yxZxw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29" t="s">
        <v>4787</v>
      </c>
    </row>
    <row r="1730" spans="1:15" hidden="1" x14ac:dyDescent="0.3">
      <c r="A1730" t="s">
        <v>1722</v>
      </c>
      <c r="B1730">
        <v>3910953</v>
      </c>
      <c r="C1730" t="s">
        <v>5407</v>
      </c>
      <c r="D1730" s="12">
        <v>45838</v>
      </c>
      <c r="E1730" t="s">
        <v>3743</v>
      </c>
      <c r="F1730" t="s">
        <v>2787</v>
      </c>
      <c r="G1730" t="s">
        <v>2788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https://aterpa-my.sharepoint.com/:f:/g/personal/luis_nunes_aterpa_com_br/IgCVlEOybDu1RrUmmUcPpVgkATRdwz5TarAfYpSYiAP79mY?e=3yxZxw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0" t="s">
        <v>4787</v>
      </c>
    </row>
    <row r="1731" spans="1:15" hidden="1" x14ac:dyDescent="0.3">
      <c r="A1731" t="s">
        <v>1723</v>
      </c>
      <c r="B1731">
        <v>797169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2789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https://aterpa-my.sharepoint.com/:f:/g/personal/luis_nunes_aterpa_com_br/IgCVlEOybDu1RrUmmUcPpVgkATRdwz5TarAfYpSYiAP79mY?e=3yxZxw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1" t="s">
        <v>4787</v>
      </c>
    </row>
    <row r="1732" spans="1:15" hidden="1" x14ac:dyDescent="0.3">
      <c r="A1732" t="s">
        <v>1724</v>
      </c>
      <c r="B1732">
        <v>3898641</v>
      </c>
      <c r="C1732" t="s">
        <v>5407</v>
      </c>
      <c r="D1732" s="12">
        <v>45838</v>
      </c>
      <c r="E1732" t="s">
        <v>3744</v>
      </c>
      <c r="F1732" t="s">
        <v>2787</v>
      </c>
      <c r="G1732" t="s">
        <v>2788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https://aterpa-my.sharepoint.com/:f:/g/personal/luis_nunes_aterpa_com_br/IgCVlEOybDu1RrUmmUcPpVgkATRdwz5TarAfYpSYiAP79mY?e=3yxZxw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2" t="s">
        <v>4787</v>
      </c>
    </row>
    <row r="1733" spans="1:15" hidden="1" x14ac:dyDescent="0.3">
      <c r="A1733" t="s">
        <v>1725</v>
      </c>
      <c r="B1733">
        <v>942789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2789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https://aterpa-my.sharepoint.com/:f:/g/personal/luis_nunes_aterpa_com_br/IgCVlEOybDu1RrUmmUcPpVgkATRdwz5TarAfYpSYiAP79mY?e=3yxZxw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3" t="s">
        <v>4787</v>
      </c>
    </row>
    <row r="1734" spans="1:15" hidden="1" x14ac:dyDescent="0.3">
      <c r="A1734" t="s">
        <v>1726</v>
      </c>
      <c r="B1734">
        <v>3932385</v>
      </c>
      <c r="C1734" t="s">
        <v>5407</v>
      </c>
      <c r="D1734" s="12">
        <v>45838</v>
      </c>
      <c r="E1734" t="s">
        <v>3745</v>
      </c>
      <c r="F1734" t="s">
        <v>2787</v>
      </c>
      <c r="G1734" t="s">
        <v>2788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https://aterpa-my.sharepoint.com/:f:/g/personal/luis_nunes_aterpa_com_br/IgCVlEOybDu1RrUmmUcPpVgkATRdwz5TarAfYpSYiAP79mY?e=3yxZxw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4" t="s">
        <v>4787</v>
      </c>
    </row>
    <row r="1735" spans="1:15" hidden="1" x14ac:dyDescent="0.3">
      <c r="A1735" t="s">
        <v>1727</v>
      </c>
      <c r="B1735">
        <v>913399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2789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https://aterpa-my.sharepoint.com/:f:/g/personal/luis_nunes_aterpa_com_br/IgCVlEOybDu1RrUmmUcPpVgkATRdwz5TarAfYpSYiAP79mY?e=3yxZxw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5" t="s">
        <v>4787</v>
      </c>
    </row>
    <row r="1736" spans="1:15" hidden="1" x14ac:dyDescent="0.3">
      <c r="A1736" t="s">
        <v>1728</v>
      </c>
      <c r="B1736">
        <v>4563111</v>
      </c>
      <c r="C1736" t="s">
        <v>5407</v>
      </c>
      <c r="D1736" s="12">
        <v>45838</v>
      </c>
      <c r="E1736" t="s">
        <v>3746</v>
      </c>
      <c r="F1736" t="s">
        <v>2787</v>
      </c>
      <c r="G1736" t="s">
        <v>2788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https://aterpa-my.sharepoint.com/:f:/g/personal/luis_nunes_aterpa_com_br/IgCVlEOybDu1RrUmmUcPpVgkATRdwz5TarAfYpSYiAP79mY?e=3yxZxw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6" t="s">
        <v>4787</v>
      </c>
    </row>
    <row r="1737" spans="1:15" hidden="1" x14ac:dyDescent="0.3">
      <c r="A1737" t="s">
        <v>1729</v>
      </c>
      <c r="B1737">
        <v>537698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2789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https://aterpa-my.sharepoint.com/:f:/g/personal/luis_nunes_aterpa_com_br/IgCVlEOybDu1RrUmmUcPpVgkATRdwz5TarAfYpSYiAP79mY?e=3yxZxw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737" t="s">
        <v>4787</v>
      </c>
    </row>
    <row r="1738" spans="1:15" hidden="1" x14ac:dyDescent="0.3">
      <c r="A1738" t="s">
        <v>1802</v>
      </c>
      <c r="B1738">
        <v>3519449</v>
      </c>
      <c r="C1738" t="s">
        <v>5407</v>
      </c>
      <c r="D1738" s="12">
        <v>45838</v>
      </c>
      <c r="E1738" t="s">
        <v>3787</v>
      </c>
      <c r="F1738" t="s">
        <v>2819</v>
      </c>
      <c r="G1738" t="s">
        <v>2788</v>
      </c>
      <c r="H1738" t="str">
        <f>IF(_xlfn.XLOOKUP(E1738,LD_01[DOCUMENTO],LD_01[REVISÃO])=F1738,"VIGENTE","OBSOLETO")</f>
        <v>OBSOLETO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https://aterpa-my.sharepoint.com/:f:/g/personal/luis_nunes_aterpa_com_br/IgCVlEOybDu1RrUmmUcPpVgkATRdwz5TarAfYpSYiAP79mY?e=3yxZxw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38" t="s">
        <v>4787</v>
      </c>
    </row>
    <row r="1739" spans="1:15" hidden="1" x14ac:dyDescent="0.3">
      <c r="A1739" t="s">
        <v>1803</v>
      </c>
      <c r="B1739">
        <v>2539490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2789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https://aterpa-my.sharepoint.com/:f:/g/personal/luis_nunes_aterpa_com_br/IgCVlEOybDu1RrUmmUcPpVgkATRdwz5TarAfYpSYiAP79mY?e=3yxZxw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39" t="s">
        <v>4787</v>
      </c>
    </row>
    <row r="1740" spans="1:15" hidden="1" x14ac:dyDescent="0.3">
      <c r="A1740" t="s">
        <v>1804</v>
      </c>
      <c r="B1740">
        <v>3777026</v>
      </c>
      <c r="C1740" t="s">
        <v>5407</v>
      </c>
      <c r="D1740" s="12">
        <v>45838</v>
      </c>
      <c r="E1740" t="s">
        <v>3788</v>
      </c>
      <c r="F1740" t="s">
        <v>2819</v>
      </c>
      <c r="G1740" t="s">
        <v>2788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https://aterpa-my.sharepoint.com/:f:/g/personal/luis_nunes_aterpa_com_br/IgCVlEOybDu1RrUmmUcPpVgkATRdwz5TarAfYpSYiAP79mY?e=3yxZxw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0" t="s">
        <v>4787</v>
      </c>
    </row>
    <row r="1741" spans="1:15" hidden="1" x14ac:dyDescent="0.3">
      <c r="A1741" t="s">
        <v>1805</v>
      </c>
      <c r="B1741">
        <v>394614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2789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https://aterpa-my.sharepoint.com/:f:/g/personal/luis_nunes_aterpa_com_br/IgCVlEOybDu1RrUmmUcPpVgkATRdwz5TarAfYpSYiAP79mY?e=3yxZxw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1" t="s">
        <v>4787</v>
      </c>
    </row>
    <row r="1742" spans="1:15" hidden="1" x14ac:dyDescent="0.3">
      <c r="A1742" t="s">
        <v>1806</v>
      </c>
      <c r="B1742">
        <v>564294</v>
      </c>
      <c r="C1742" t="s">
        <v>5407</v>
      </c>
      <c r="D1742" s="12">
        <v>45838</v>
      </c>
      <c r="E1742" t="s">
        <v>3789</v>
      </c>
      <c r="F1742" t="s">
        <v>2819</v>
      </c>
      <c r="G1742" t="s">
        <v>2788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https://aterpa-my.sharepoint.com/:f:/g/personal/luis_nunes_aterpa_com_br/IgCVlEOybDu1RrUmmUcPpVgkATRdwz5TarAfYpSYiAP79mY?e=3yxZxw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2" t="s">
        <v>4787</v>
      </c>
    </row>
    <row r="1743" spans="1:15" hidden="1" x14ac:dyDescent="0.3">
      <c r="A1743" t="s">
        <v>1807</v>
      </c>
      <c r="B1743">
        <v>319738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2789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https://aterpa-my.sharepoint.com/:f:/g/personal/luis_nunes_aterpa_com_br/IgCVlEOybDu1RrUmmUcPpVgkATRdwz5TarAfYpSYiAP79mY?e=3yxZxw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3" t="s">
        <v>4787</v>
      </c>
    </row>
    <row r="1744" spans="1:15" hidden="1" x14ac:dyDescent="0.3">
      <c r="A1744" t="s">
        <v>1808</v>
      </c>
      <c r="B1744">
        <v>1099725</v>
      </c>
      <c r="C1744" t="s">
        <v>5407</v>
      </c>
      <c r="D1744" s="12">
        <v>45838</v>
      </c>
      <c r="E1744" t="s">
        <v>3790</v>
      </c>
      <c r="F1744" t="s">
        <v>2819</v>
      </c>
      <c r="G1744" t="s">
        <v>2788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https://aterpa-my.sharepoint.com/:f:/g/personal/luis_nunes_aterpa_com_br/IgCVlEOybDu1RrUmmUcPpVgkATRdwz5TarAfYpSYiAP79mY?e=3yxZxw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4" t="s">
        <v>4787</v>
      </c>
    </row>
    <row r="1745" spans="1:15" hidden="1" x14ac:dyDescent="0.3">
      <c r="A1745" t="s">
        <v>1809</v>
      </c>
      <c r="B1745">
        <v>374717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2789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https://aterpa-my.sharepoint.com/:f:/g/personal/luis_nunes_aterpa_com_br/IgCVlEOybDu1RrUmmUcPpVgkATRdwz5TarAfYpSYiAP79mY?e=3yxZxw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5" t="s">
        <v>4787</v>
      </c>
    </row>
    <row r="1746" spans="1:15" hidden="1" x14ac:dyDescent="0.3">
      <c r="A1746" t="s">
        <v>1810</v>
      </c>
      <c r="B1746">
        <v>1157377</v>
      </c>
      <c r="C1746" t="s">
        <v>5407</v>
      </c>
      <c r="D1746" s="12">
        <v>45838</v>
      </c>
      <c r="E1746" t="s">
        <v>3791</v>
      </c>
      <c r="F1746" t="s">
        <v>2819</v>
      </c>
      <c r="G1746" t="s">
        <v>2788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https://aterpa-my.sharepoint.com/:f:/g/personal/luis_nunes_aterpa_com_br/IgCVlEOybDu1RrUmmUcPpVgkATRdwz5TarAfYpSYiAP79mY?e=3yxZxw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6" t="s">
        <v>4787</v>
      </c>
    </row>
    <row r="1747" spans="1:15" hidden="1" x14ac:dyDescent="0.3">
      <c r="A1747" t="s">
        <v>1811</v>
      </c>
      <c r="B1747">
        <v>1237381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2789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https://aterpa-my.sharepoint.com/:f:/g/personal/luis_nunes_aterpa_com_br/IgCVlEOybDu1RrUmmUcPpVgkATRdwz5TarAfYpSYiAP79mY?e=3yxZxw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7" t="s">
        <v>4787</v>
      </c>
    </row>
    <row r="1748" spans="1:15" hidden="1" x14ac:dyDescent="0.3">
      <c r="A1748" t="s">
        <v>1812</v>
      </c>
      <c r="B1748">
        <v>3086853</v>
      </c>
      <c r="C1748" t="s">
        <v>5407</v>
      </c>
      <c r="D1748" s="12">
        <v>45838</v>
      </c>
      <c r="E1748" t="s">
        <v>3792</v>
      </c>
      <c r="F1748" t="s">
        <v>2819</v>
      </c>
      <c r="G1748" t="s">
        <v>2788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https://aterpa-my.sharepoint.com/:f:/g/personal/luis_nunes_aterpa_com_br/IgCVlEOybDu1RrUmmUcPpVgkATRdwz5TarAfYpSYiAP79mY?e=3yxZxw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8" t="s">
        <v>4787</v>
      </c>
    </row>
    <row r="1749" spans="1:15" hidden="1" x14ac:dyDescent="0.3">
      <c r="A1749" t="s">
        <v>1813</v>
      </c>
      <c r="B1749">
        <v>532399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2789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https://aterpa-my.sharepoint.com/:f:/g/personal/luis_nunes_aterpa_com_br/IgCVlEOybDu1RrUmmUcPpVgkATRdwz5TarAfYpSYiAP79mY?e=3yxZxw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49" t="s">
        <v>4787</v>
      </c>
    </row>
    <row r="1750" spans="1:15" hidden="1" x14ac:dyDescent="0.3">
      <c r="A1750" t="s">
        <v>1814</v>
      </c>
      <c r="B1750">
        <v>705866</v>
      </c>
      <c r="C1750" t="s">
        <v>5407</v>
      </c>
      <c r="D1750" s="12">
        <v>45838</v>
      </c>
      <c r="E1750" t="s">
        <v>3793</v>
      </c>
      <c r="F1750" t="s">
        <v>2819</v>
      </c>
      <c r="G1750" t="s">
        <v>2788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https://aterpa-my.sharepoint.com/:f:/g/personal/luis_nunes_aterpa_com_br/IgCVlEOybDu1RrUmmUcPpVgkATRdwz5TarAfYpSYiAP79mY?e=3yxZxw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0" t="s">
        <v>4787</v>
      </c>
    </row>
    <row r="1751" spans="1:15" hidden="1" x14ac:dyDescent="0.3">
      <c r="A1751" t="s">
        <v>1815</v>
      </c>
      <c r="B1751">
        <v>310587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2789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https://aterpa-my.sharepoint.com/:f:/g/personal/luis_nunes_aterpa_com_br/IgCVlEOybDu1RrUmmUcPpVgkATRdwz5TarAfYpSYiAP79mY?e=3yxZxw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1" t="s">
        <v>4787</v>
      </c>
    </row>
    <row r="1752" spans="1:15" hidden="1" x14ac:dyDescent="0.3">
      <c r="A1752" t="s">
        <v>1740</v>
      </c>
      <c r="B1752">
        <v>1164384</v>
      </c>
      <c r="C1752" t="s">
        <v>5407</v>
      </c>
      <c r="D1752" s="12">
        <v>45838</v>
      </c>
      <c r="E1752" t="s">
        <v>3753</v>
      </c>
      <c r="F1752" t="s">
        <v>2787</v>
      </c>
      <c r="G1752" t="s">
        <v>2788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https://aterpa-my.sharepoint.com/:f:/g/personal/luis_nunes_aterpa_com_br/IgCVlEOybDu1RrUmmUcPpVgkATRdwz5TarAfYpSYiAP79mY?e=3yxZxw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2" t="s">
        <v>4787</v>
      </c>
    </row>
    <row r="1753" spans="1:15" hidden="1" x14ac:dyDescent="0.3">
      <c r="A1753" t="s">
        <v>1741</v>
      </c>
      <c r="B1753">
        <v>762611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2789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https://aterpa-my.sharepoint.com/:f:/g/personal/luis_nunes_aterpa_com_br/IgCVlEOybDu1RrUmmUcPpVgkATRdwz5TarAfYpSYiAP79mY?e=3yxZxw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3" t="s">
        <v>4787</v>
      </c>
    </row>
    <row r="1754" spans="1:15" hidden="1" x14ac:dyDescent="0.3">
      <c r="A1754" t="s">
        <v>1742</v>
      </c>
      <c r="B1754">
        <v>387019</v>
      </c>
      <c r="C1754" t="s">
        <v>5407</v>
      </c>
      <c r="D1754" s="12">
        <v>45838</v>
      </c>
      <c r="E1754" t="s">
        <v>3754</v>
      </c>
      <c r="F1754" t="s">
        <v>2787</v>
      </c>
      <c r="G1754" t="s">
        <v>2788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https://aterpa-my.sharepoint.com/:f:/g/personal/luis_nunes_aterpa_com_br/IgCVlEOybDu1RrUmmUcPpVgkATRdwz5TarAfYpSYiAP79mY?e=3yxZxw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4" t="s">
        <v>4787</v>
      </c>
    </row>
    <row r="1755" spans="1:15" hidden="1" x14ac:dyDescent="0.3">
      <c r="A1755" t="s">
        <v>1743</v>
      </c>
      <c r="B1755">
        <v>438479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2789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https://aterpa-my.sharepoint.com/:f:/g/personal/luis_nunes_aterpa_com_br/IgCVlEOybDu1RrUmmUcPpVgkATRdwz5TarAfYpSYiAP79mY?e=3yxZxw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5" t="s">
        <v>4787</v>
      </c>
    </row>
    <row r="1756" spans="1:15" hidden="1" x14ac:dyDescent="0.3">
      <c r="A1756" t="s">
        <v>1744</v>
      </c>
      <c r="B1756">
        <v>374453</v>
      </c>
      <c r="C1756" t="s">
        <v>5407</v>
      </c>
      <c r="D1756" s="12">
        <v>45838</v>
      </c>
      <c r="E1756" t="s">
        <v>3755</v>
      </c>
      <c r="F1756" t="s">
        <v>2787</v>
      </c>
      <c r="G1756" t="s">
        <v>2788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https://aterpa-my.sharepoint.com/:f:/g/personal/luis_nunes_aterpa_com_br/IgCVlEOybDu1RrUmmUcPpVgkATRdwz5TarAfYpSYiAP79mY?e=3yxZxw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6" t="s">
        <v>4787</v>
      </c>
    </row>
    <row r="1757" spans="1:15" hidden="1" x14ac:dyDescent="0.3">
      <c r="A1757" t="s">
        <v>1745</v>
      </c>
      <c r="B1757">
        <v>371963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2789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https://aterpa-my.sharepoint.com/:f:/g/personal/luis_nunes_aterpa_com_br/IgCVlEOybDu1RrUmmUcPpVgkATRdwz5TarAfYpSYiAP79mY?e=3yxZxw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7" t="s">
        <v>4787</v>
      </c>
    </row>
    <row r="1758" spans="1:15" hidden="1" x14ac:dyDescent="0.3">
      <c r="A1758" t="s">
        <v>1746</v>
      </c>
      <c r="B1758">
        <v>272257</v>
      </c>
      <c r="C1758" t="s">
        <v>5407</v>
      </c>
      <c r="D1758" s="12">
        <v>45838</v>
      </c>
      <c r="E1758" t="s">
        <v>3756</v>
      </c>
      <c r="F1758" t="s">
        <v>2787</v>
      </c>
      <c r="G1758" t="s">
        <v>2788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https://aterpa-my.sharepoint.com/:f:/g/personal/luis_nunes_aterpa_com_br/IgCVlEOybDu1RrUmmUcPpVgkATRdwz5TarAfYpSYiAP79mY?e=3yxZxw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8" t="s">
        <v>4787</v>
      </c>
    </row>
    <row r="1759" spans="1:15" hidden="1" x14ac:dyDescent="0.3">
      <c r="A1759" t="s">
        <v>1747</v>
      </c>
      <c r="B1759">
        <v>228301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2789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https://aterpa-my.sharepoint.com/:f:/g/personal/luis_nunes_aterpa_com_br/IgCVlEOybDu1RrUmmUcPpVgkATRdwz5TarAfYpSYiAP79mY?e=3yxZxw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59" t="s">
        <v>4787</v>
      </c>
    </row>
    <row r="1760" spans="1:15" hidden="1" x14ac:dyDescent="0.3">
      <c r="A1760" t="s">
        <v>1748</v>
      </c>
      <c r="B1760">
        <v>343644</v>
      </c>
      <c r="C1760" t="s">
        <v>5407</v>
      </c>
      <c r="D1760" s="12">
        <v>45838</v>
      </c>
      <c r="E1760" t="s">
        <v>3757</v>
      </c>
      <c r="F1760" t="s">
        <v>2787</v>
      </c>
      <c r="G1760" t="s">
        <v>2788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https://aterpa-my.sharepoint.com/:f:/g/personal/luis_nunes_aterpa_com_br/IgCVlEOybDu1RrUmmUcPpVgkATRdwz5TarAfYpSYiAP79mY?e=3yxZxw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0" t="s">
        <v>4787</v>
      </c>
    </row>
    <row r="1761" spans="1:15" hidden="1" x14ac:dyDescent="0.3">
      <c r="A1761" t="s">
        <v>1749</v>
      </c>
      <c r="B1761">
        <v>224191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2789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https://aterpa-my.sharepoint.com/:f:/g/personal/luis_nunes_aterpa_com_br/IgCVlEOybDu1RrUmmUcPpVgkATRdwz5TarAfYpSYiAP79mY?e=3yxZxw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1" t="s">
        <v>4787</v>
      </c>
    </row>
    <row r="1762" spans="1:15" hidden="1" x14ac:dyDescent="0.3">
      <c r="A1762" t="s">
        <v>1750</v>
      </c>
      <c r="B1762">
        <v>219141</v>
      </c>
      <c r="C1762" t="s">
        <v>5407</v>
      </c>
      <c r="D1762" s="12">
        <v>45838</v>
      </c>
      <c r="E1762" t="s">
        <v>3758</v>
      </c>
      <c r="F1762" t="s">
        <v>2787</v>
      </c>
      <c r="G1762" t="s">
        <v>2788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https://aterpa-my.sharepoint.com/:f:/g/personal/luis_nunes_aterpa_com_br/IgCVlEOybDu1RrUmmUcPpVgkATRdwz5TarAfYpSYiAP79mY?e=3yxZxw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2" t="s">
        <v>4787</v>
      </c>
    </row>
    <row r="1763" spans="1:15" hidden="1" x14ac:dyDescent="0.3">
      <c r="A1763" t="s">
        <v>1751</v>
      </c>
      <c r="B1763">
        <v>203572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2789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https://aterpa-my.sharepoint.com/:f:/g/personal/luis_nunes_aterpa_com_br/IgCVlEOybDu1RrUmmUcPpVgkATRdwz5TarAfYpSYiAP79mY?e=3yxZxw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3" t="s">
        <v>4787</v>
      </c>
    </row>
    <row r="1764" spans="1:15" hidden="1" x14ac:dyDescent="0.3">
      <c r="A1764" t="s">
        <v>1752</v>
      </c>
      <c r="B1764">
        <v>272990</v>
      </c>
      <c r="C1764" t="s">
        <v>5407</v>
      </c>
      <c r="D1764" s="12">
        <v>45838</v>
      </c>
      <c r="E1764" t="s">
        <v>3759</v>
      </c>
      <c r="F1764" t="s">
        <v>2787</v>
      </c>
      <c r="G1764" t="s">
        <v>2788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https://aterpa-my.sharepoint.com/:f:/g/personal/luis_nunes_aterpa_com_br/IgCVlEOybDu1RrUmmUcPpVgkATRdwz5TarAfYpSYiAP79mY?e=3yxZxw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4" t="s">
        <v>4787</v>
      </c>
    </row>
    <row r="1765" spans="1:15" hidden="1" x14ac:dyDescent="0.3">
      <c r="A1765" t="s">
        <v>1753</v>
      </c>
      <c r="B1765">
        <v>222728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2789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https://aterpa-my.sharepoint.com/:f:/g/personal/luis_nunes_aterpa_com_br/IgCVlEOybDu1RrUmmUcPpVgkATRdwz5TarAfYpSYiAP79mY?e=3yxZxw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5" t="s">
        <v>4787</v>
      </c>
    </row>
    <row r="1766" spans="1:15" hidden="1" x14ac:dyDescent="0.3">
      <c r="A1766" t="s">
        <v>1754</v>
      </c>
      <c r="B1766">
        <v>266168</v>
      </c>
      <c r="C1766" t="s">
        <v>5407</v>
      </c>
      <c r="D1766" s="12">
        <v>45838</v>
      </c>
      <c r="E1766" t="s">
        <v>3760</v>
      </c>
      <c r="F1766" t="s">
        <v>2787</v>
      </c>
      <c r="G1766" t="s">
        <v>2788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https://aterpa-my.sharepoint.com/:f:/g/personal/luis_nunes_aterpa_com_br/IgCVlEOybDu1RrUmmUcPpVgkATRdwz5TarAfYpSYiAP79mY?e=3yxZxw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6" t="s">
        <v>4787</v>
      </c>
    </row>
    <row r="1767" spans="1:15" hidden="1" x14ac:dyDescent="0.3">
      <c r="A1767" t="s">
        <v>1755</v>
      </c>
      <c r="B1767">
        <v>219595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2789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https://aterpa-my.sharepoint.com/:f:/g/personal/luis_nunes_aterpa_com_br/IgCVlEOybDu1RrUmmUcPpVgkATRdwz5TarAfYpSYiAP79mY?e=3yxZxw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7" t="s">
        <v>4787</v>
      </c>
    </row>
    <row r="1768" spans="1:15" hidden="1" x14ac:dyDescent="0.3">
      <c r="A1768" t="s">
        <v>1756</v>
      </c>
      <c r="B1768">
        <v>380075</v>
      </c>
      <c r="C1768" t="s">
        <v>5407</v>
      </c>
      <c r="D1768" s="12">
        <v>45838</v>
      </c>
      <c r="E1768" t="s">
        <v>3761</v>
      </c>
      <c r="F1768" t="s">
        <v>2787</v>
      </c>
      <c r="G1768" t="s">
        <v>2788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https://aterpa-my.sharepoint.com/:f:/g/personal/luis_nunes_aterpa_com_br/IgCVlEOybDu1RrUmmUcPpVgkATRdwz5TarAfYpSYiAP79mY?e=3yxZxw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8" t="s">
        <v>4787</v>
      </c>
    </row>
    <row r="1769" spans="1:15" hidden="1" x14ac:dyDescent="0.3">
      <c r="A1769" t="s">
        <v>1757</v>
      </c>
      <c r="B1769">
        <v>378589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2789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https://aterpa-my.sharepoint.com/:f:/g/personal/luis_nunes_aterpa_com_br/IgCVlEOybDu1RrUmmUcPpVgkATRdwz5TarAfYpSYiAP79mY?e=3yxZxw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69" t="s">
        <v>4787</v>
      </c>
    </row>
    <row r="1770" spans="1:15" hidden="1" x14ac:dyDescent="0.3">
      <c r="A1770" t="s">
        <v>1758</v>
      </c>
      <c r="B1770">
        <v>381914</v>
      </c>
      <c r="C1770" t="s">
        <v>5407</v>
      </c>
      <c r="D1770" s="12">
        <v>45838</v>
      </c>
      <c r="E1770" t="s">
        <v>3762</v>
      </c>
      <c r="F1770" t="s">
        <v>2787</v>
      </c>
      <c r="G1770" t="s">
        <v>2788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https://aterpa-my.sharepoint.com/:f:/g/personal/luis_nunes_aterpa_com_br/IgCVlEOybDu1RrUmmUcPpVgkATRdwz5TarAfYpSYiAP79mY?e=3yxZxw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0" t="s">
        <v>4787</v>
      </c>
    </row>
    <row r="1771" spans="1:15" hidden="1" x14ac:dyDescent="0.3">
      <c r="A1771" t="s">
        <v>1759</v>
      </c>
      <c r="B1771">
        <v>281066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2789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https://aterpa-my.sharepoint.com/:f:/g/personal/luis_nunes_aterpa_com_br/IgCVlEOybDu1RrUmmUcPpVgkATRdwz5TarAfYpSYiAP79mY?e=3yxZxw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1" t="s">
        <v>4787</v>
      </c>
    </row>
    <row r="1772" spans="1:15" hidden="1" x14ac:dyDescent="0.3">
      <c r="A1772" t="s">
        <v>1760</v>
      </c>
      <c r="B1772">
        <v>293324</v>
      </c>
      <c r="C1772" t="s">
        <v>5407</v>
      </c>
      <c r="D1772" s="12">
        <v>45838</v>
      </c>
      <c r="E1772" t="s">
        <v>3763</v>
      </c>
      <c r="F1772" t="s">
        <v>2787</v>
      </c>
      <c r="G1772" t="s">
        <v>2788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https://aterpa-my.sharepoint.com/:f:/g/personal/luis_nunes_aterpa_com_br/IgCVlEOybDu1RrUmmUcPpVgkATRdwz5TarAfYpSYiAP79mY?e=3yxZxw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2" t="s">
        <v>4787</v>
      </c>
    </row>
    <row r="1773" spans="1:15" hidden="1" x14ac:dyDescent="0.3">
      <c r="A1773" t="s">
        <v>1761</v>
      </c>
      <c r="B1773">
        <v>236942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2789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https://aterpa-my.sharepoint.com/:f:/g/personal/luis_nunes_aterpa_com_br/IgCVlEOybDu1RrUmmUcPpVgkATRdwz5TarAfYpSYiAP79mY?e=3yxZxw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3" t="s">
        <v>4787</v>
      </c>
    </row>
    <row r="1774" spans="1:15" hidden="1" x14ac:dyDescent="0.3">
      <c r="A1774" t="s">
        <v>1762</v>
      </c>
      <c r="B1774">
        <v>325629</v>
      </c>
      <c r="C1774" t="s">
        <v>5407</v>
      </c>
      <c r="D1774" s="12">
        <v>45838</v>
      </c>
      <c r="E1774" t="s">
        <v>3764</v>
      </c>
      <c r="F1774" t="s">
        <v>2787</v>
      </c>
      <c r="G1774" t="s">
        <v>2788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https://aterpa-my.sharepoint.com/:f:/g/personal/luis_nunes_aterpa_com_br/IgCVlEOybDu1RrUmmUcPpVgkATRdwz5TarAfYpSYiAP79mY?e=3yxZxw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4" t="s">
        <v>4787</v>
      </c>
    </row>
    <row r="1775" spans="1:15" hidden="1" x14ac:dyDescent="0.3">
      <c r="A1775" t="s">
        <v>1763</v>
      </c>
      <c r="B1775">
        <v>248136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2789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https://aterpa-my.sharepoint.com/:f:/g/personal/luis_nunes_aterpa_com_br/IgCVlEOybDu1RrUmmUcPpVgkATRdwz5TarAfYpSYiAP79mY?e=3yxZxw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5" t="s">
        <v>4787</v>
      </c>
    </row>
    <row r="1776" spans="1:15" hidden="1" x14ac:dyDescent="0.3">
      <c r="A1776" t="s">
        <v>1764</v>
      </c>
      <c r="B1776">
        <v>734242</v>
      </c>
      <c r="C1776" t="s">
        <v>5407</v>
      </c>
      <c r="D1776" s="12">
        <v>45838</v>
      </c>
      <c r="E1776" t="s">
        <v>3765</v>
      </c>
      <c r="F1776" t="s">
        <v>2787</v>
      </c>
      <c r="G1776" t="s">
        <v>2788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https://aterpa-my.sharepoint.com/:f:/g/personal/luis_nunes_aterpa_com_br/IgCVlEOybDu1RrUmmUcPpVgkATRdwz5TarAfYpSYiAP79mY?e=3yxZxw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6" t="s">
        <v>4787</v>
      </c>
    </row>
    <row r="1777" spans="1:15" hidden="1" x14ac:dyDescent="0.3">
      <c r="A1777" t="s">
        <v>1765</v>
      </c>
      <c r="B1777">
        <v>523776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2789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https://aterpa-my.sharepoint.com/:f:/g/personal/luis_nunes_aterpa_com_br/IgCVlEOybDu1RrUmmUcPpVgkATRdwz5TarAfYpSYiAP79mY?e=3yxZxw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7" t="s">
        <v>4787</v>
      </c>
    </row>
    <row r="1778" spans="1:15" hidden="1" x14ac:dyDescent="0.3">
      <c r="A1778" t="s">
        <v>1766</v>
      </c>
      <c r="B1778">
        <v>310326</v>
      </c>
      <c r="C1778" t="s">
        <v>5407</v>
      </c>
      <c r="D1778" s="12">
        <v>45838</v>
      </c>
      <c r="E1778" t="s">
        <v>3766</v>
      </c>
      <c r="F1778" t="s">
        <v>2787</v>
      </c>
      <c r="G1778" t="s">
        <v>2788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https://aterpa-my.sharepoint.com/:f:/g/personal/luis_nunes_aterpa_com_br/IgCVlEOybDu1RrUmmUcPpVgkATRdwz5TarAfYpSYiAP79mY?e=3yxZxw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8" t="s">
        <v>4787</v>
      </c>
    </row>
    <row r="1779" spans="1:15" hidden="1" x14ac:dyDescent="0.3">
      <c r="A1779" t="s">
        <v>1767</v>
      </c>
      <c r="B1779">
        <v>245108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2789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https://aterpa-my.sharepoint.com/:f:/g/personal/luis_nunes_aterpa_com_br/IgCVlEOybDu1RrUmmUcPpVgkATRdwz5TarAfYpSYiAP79mY?e=3yxZxw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79" t="s">
        <v>4787</v>
      </c>
    </row>
    <row r="1780" spans="1:15" hidden="1" x14ac:dyDescent="0.3">
      <c r="A1780" t="s">
        <v>1768</v>
      </c>
      <c r="B1780">
        <v>312316</v>
      </c>
      <c r="C1780" t="s">
        <v>5407</v>
      </c>
      <c r="D1780" s="12">
        <v>45838</v>
      </c>
      <c r="E1780" t="s">
        <v>3767</v>
      </c>
      <c r="F1780" t="s">
        <v>2787</v>
      </c>
      <c r="G1780" t="s">
        <v>2788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https://aterpa-my.sharepoint.com/:f:/g/personal/luis_nunes_aterpa_com_br/IgCVlEOybDu1RrUmmUcPpVgkATRdwz5TarAfYpSYiAP79mY?e=3yxZxw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0" t="s">
        <v>4787</v>
      </c>
    </row>
    <row r="1781" spans="1:15" hidden="1" x14ac:dyDescent="0.3">
      <c r="A1781" t="s">
        <v>1769</v>
      </c>
      <c r="B1781">
        <v>257737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2789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https://aterpa-my.sharepoint.com/:f:/g/personal/luis_nunes_aterpa_com_br/IgCVlEOybDu1RrUmmUcPpVgkATRdwz5TarAfYpSYiAP79mY?e=3yxZxw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1" t="s">
        <v>4787</v>
      </c>
    </row>
    <row r="1782" spans="1:15" hidden="1" x14ac:dyDescent="0.3">
      <c r="A1782" t="s">
        <v>1770</v>
      </c>
      <c r="B1782">
        <v>562374</v>
      </c>
      <c r="C1782" t="s">
        <v>5407</v>
      </c>
      <c r="D1782" s="12">
        <v>45838</v>
      </c>
      <c r="E1782" t="s">
        <v>3768</v>
      </c>
      <c r="F1782" t="s">
        <v>2787</v>
      </c>
      <c r="G1782" t="s">
        <v>2788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https://aterpa-my.sharepoint.com/:f:/g/personal/luis_nunes_aterpa_com_br/IgCVlEOybDu1RrUmmUcPpVgkATRdwz5TarAfYpSYiAP79mY?e=3yxZxw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2" t="s">
        <v>4787</v>
      </c>
    </row>
    <row r="1783" spans="1:15" hidden="1" x14ac:dyDescent="0.3">
      <c r="A1783" t="s">
        <v>1771</v>
      </c>
      <c r="B1783">
        <v>453703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2789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https://aterpa-my.sharepoint.com/:f:/g/personal/luis_nunes_aterpa_com_br/IgCVlEOybDu1RrUmmUcPpVgkATRdwz5TarAfYpSYiAP79mY?e=3yxZxw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3" t="s">
        <v>4787</v>
      </c>
    </row>
    <row r="1784" spans="1:15" hidden="1" x14ac:dyDescent="0.3">
      <c r="A1784" t="s">
        <v>1772</v>
      </c>
      <c r="B1784">
        <v>275780</v>
      </c>
      <c r="C1784" t="s">
        <v>5407</v>
      </c>
      <c r="D1784" s="12">
        <v>45838</v>
      </c>
      <c r="E1784" t="s">
        <v>3769</v>
      </c>
      <c r="F1784" t="s">
        <v>2787</v>
      </c>
      <c r="G1784" t="s">
        <v>2788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https://aterpa-my.sharepoint.com/:f:/g/personal/luis_nunes_aterpa_com_br/IgCVlEOybDu1RrUmmUcPpVgkATRdwz5TarAfYpSYiAP79mY?e=3yxZxw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4" t="s">
        <v>4787</v>
      </c>
    </row>
    <row r="1785" spans="1:15" hidden="1" x14ac:dyDescent="0.3">
      <c r="A1785" t="s">
        <v>1773</v>
      </c>
      <c r="B1785">
        <v>232066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2789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https://aterpa-my.sharepoint.com/:f:/g/personal/luis_nunes_aterpa_com_br/IgCVlEOybDu1RrUmmUcPpVgkATRdwz5TarAfYpSYiAP79mY?e=3yxZxw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5" t="s">
        <v>4787</v>
      </c>
    </row>
    <row r="1786" spans="1:15" hidden="1" x14ac:dyDescent="0.3">
      <c r="A1786" t="s">
        <v>1774</v>
      </c>
      <c r="B1786">
        <v>263947</v>
      </c>
      <c r="C1786" t="s">
        <v>5407</v>
      </c>
      <c r="D1786" s="12">
        <v>45838</v>
      </c>
      <c r="E1786" t="s">
        <v>3770</v>
      </c>
      <c r="F1786" t="s">
        <v>2787</v>
      </c>
      <c r="G1786" t="s">
        <v>2788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https://aterpa-my.sharepoint.com/:f:/g/personal/luis_nunes_aterpa_com_br/IgCVlEOybDu1RrUmmUcPpVgkATRdwz5TarAfYpSYiAP79mY?e=3yxZxw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6" t="s">
        <v>4787</v>
      </c>
    </row>
    <row r="1787" spans="1:15" hidden="1" x14ac:dyDescent="0.3">
      <c r="A1787" t="s">
        <v>1775</v>
      </c>
      <c r="B1787">
        <v>243491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2789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https://aterpa-my.sharepoint.com/:f:/g/personal/luis_nunes_aterpa_com_br/IgCVlEOybDu1RrUmmUcPpVgkATRdwz5TarAfYpSYiAP79mY?e=3yxZxw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7" t="s">
        <v>4787</v>
      </c>
    </row>
    <row r="1788" spans="1:15" hidden="1" x14ac:dyDescent="0.3">
      <c r="A1788" t="s">
        <v>1776</v>
      </c>
      <c r="B1788">
        <v>605522</v>
      </c>
      <c r="C1788" t="s">
        <v>5407</v>
      </c>
      <c r="D1788" s="12">
        <v>45838</v>
      </c>
      <c r="E1788" t="s">
        <v>3771</v>
      </c>
      <c r="F1788" t="s">
        <v>2787</v>
      </c>
      <c r="G1788" t="s">
        <v>2788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https://aterpa-my.sharepoint.com/:f:/g/personal/luis_nunes_aterpa_com_br/IgCVlEOybDu1RrUmmUcPpVgkATRdwz5TarAfYpSYiAP79mY?e=3yxZxw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8" t="s">
        <v>4787</v>
      </c>
    </row>
    <row r="1789" spans="1:15" hidden="1" x14ac:dyDescent="0.3">
      <c r="A1789" t="s">
        <v>1777</v>
      </c>
      <c r="B1789">
        <v>1480891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2789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https://aterpa-my.sharepoint.com/:f:/g/personal/luis_nunes_aterpa_com_br/IgCVlEOybDu1RrUmmUcPpVgkATRdwz5TarAfYpSYiAP79mY?e=3yxZxw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89" t="s">
        <v>4787</v>
      </c>
    </row>
    <row r="1790" spans="1:15" hidden="1" x14ac:dyDescent="0.3">
      <c r="A1790" t="s">
        <v>1778</v>
      </c>
      <c r="B1790">
        <v>252331</v>
      </c>
      <c r="C1790" t="s">
        <v>5407</v>
      </c>
      <c r="D1790" s="12">
        <v>45838</v>
      </c>
      <c r="E1790" t="s">
        <v>3772</v>
      </c>
      <c r="F1790" t="s">
        <v>2787</v>
      </c>
      <c r="G1790" t="s">
        <v>2788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https://aterpa-my.sharepoint.com/:f:/g/personal/luis_nunes_aterpa_com_br/IgCVlEOybDu1RrUmmUcPpVgkATRdwz5TarAfYpSYiAP79mY?e=3yxZxw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0" t="s">
        <v>4787</v>
      </c>
    </row>
    <row r="1791" spans="1:15" hidden="1" x14ac:dyDescent="0.3">
      <c r="A1791" t="s">
        <v>1779</v>
      </c>
      <c r="B1791">
        <v>226704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2789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https://aterpa-my.sharepoint.com/:f:/g/personal/luis_nunes_aterpa_com_br/IgCVlEOybDu1RrUmmUcPpVgkATRdwz5TarAfYpSYiAP79mY?e=3yxZxw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1" t="s">
        <v>4787</v>
      </c>
    </row>
    <row r="1792" spans="1:15" hidden="1" x14ac:dyDescent="0.3">
      <c r="A1792" t="s">
        <v>1780</v>
      </c>
      <c r="B1792">
        <v>314328</v>
      </c>
      <c r="C1792" t="s">
        <v>5407</v>
      </c>
      <c r="D1792" s="12">
        <v>45838</v>
      </c>
      <c r="E1792" t="s">
        <v>3773</v>
      </c>
      <c r="F1792" t="s">
        <v>2787</v>
      </c>
      <c r="G1792" t="s">
        <v>2788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https://aterpa-my.sharepoint.com/:f:/g/personal/luis_nunes_aterpa_com_br/IgCVlEOybDu1RrUmmUcPpVgkATRdwz5TarAfYpSYiAP79mY?e=3yxZxw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2" t="s">
        <v>4787</v>
      </c>
    </row>
    <row r="1793" spans="1:15" hidden="1" x14ac:dyDescent="0.3">
      <c r="A1793" t="s">
        <v>1781</v>
      </c>
      <c r="B1793">
        <v>244356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2789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https://aterpa-my.sharepoint.com/:f:/g/personal/luis_nunes_aterpa_com_br/IgCVlEOybDu1RrUmmUcPpVgkATRdwz5TarAfYpSYiAP79mY?e=3yxZxw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3" t="s">
        <v>4787</v>
      </c>
    </row>
    <row r="1794" spans="1:15" hidden="1" x14ac:dyDescent="0.3">
      <c r="A1794" t="s">
        <v>1782</v>
      </c>
      <c r="B1794">
        <v>210171</v>
      </c>
      <c r="C1794" t="s">
        <v>5407</v>
      </c>
      <c r="D1794" s="12">
        <v>45838</v>
      </c>
      <c r="E1794" t="s">
        <v>3774</v>
      </c>
      <c r="F1794" t="s">
        <v>2787</v>
      </c>
      <c r="G1794" t="s">
        <v>2788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https://aterpa-my.sharepoint.com/:f:/g/personal/luis_nunes_aterpa_com_br/IgCVlEOybDu1RrUmmUcPpVgkATRdwz5TarAfYpSYiAP79mY?e=3yxZxw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4" t="s">
        <v>4787</v>
      </c>
    </row>
    <row r="1795" spans="1:15" hidden="1" x14ac:dyDescent="0.3">
      <c r="A1795" t="s">
        <v>1783</v>
      </c>
      <c r="B1795">
        <v>203983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2789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https://aterpa-my.sharepoint.com/:f:/g/personal/luis_nunes_aterpa_com_br/IgCVlEOybDu1RrUmmUcPpVgkATRdwz5TarAfYpSYiAP79mY?e=3yxZxw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5" t="s">
        <v>4787</v>
      </c>
    </row>
    <row r="1796" spans="1:15" hidden="1" x14ac:dyDescent="0.3">
      <c r="A1796" t="s">
        <v>1784</v>
      </c>
      <c r="B1796">
        <v>251877</v>
      </c>
      <c r="C1796" t="s">
        <v>5407</v>
      </c>
      <c r="D1796" s="12">
        <v>45838</v>
      </c>
      <c r="E1796" t="s">
        <v>3775</v>
      </c>
      <c r="F1796" t="s">
        <v>2787</v>
      </c>
      <c r="G1796" t="s">
        <v>2788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https://aterpa-my.sharepoint.com/:f:/g/personal/luis_nunes_aterpa_com_br/IgCVlEOybDu1RrUmmUcPpVgkATRdwz5TarAfYpSYiAP79mY?e=3yxZxw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6" t="s">
        <v>4787</v>
      </c>
    </row>
    <row r="1797" spans="1:15" hidden="1" x14ac:dyDescent="0.3">
      <c r="A1797" t="s">
        <v>1785</v>
      </c>
      <c r="B1797">
        <v>698251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2789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https://aterpa-my.sharepoint.com/:f:/g/personal/luis_nunes_aterpa_com_br/IgCVlEOybDu1RrUmmUcPpVgkATRdwz5TarAfYpSYiAP79mY?e=3yxZxw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7" t="s">
        <v>4787</v>
      </c>
    </row>
    <row r="1798" spans="1:15" hidden="1" x14ac:dyDescent="0.3">
      <c r="A1798" t="s">
        <v>1786</v>
      </c>
      <c r="B1798">
        <v>185620</v>
      </c>
      <c r="C1798" t="s">
        <v>5407</v>
      </c>
      <c r="D1798" s="12">
        <v>45838</v>
      </c>
      <c r="E1798" t="s">
        <v>3776</v>
      </c>
      <c r="F1798" t="s">
        <v>2787</v>
      </c>
      <c r="G1798" t="s">
        <v>2788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https://aterpa-my.sharepoint.com/:f:/g/personal/luis_nunes_aterpa_com_br/IgCVlEOybDu1RrUmmUcPpVgkATRdwz5TarAfYpSYiAP79mY?e=3yxZxw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8" t="s">
        <v>4787</v>
      </c>
    </row>
    <row r="1799" spans="1:15" hidden="1" x14ac:dyDescent="0.3">
      <c r="A1799" t="s">
        <v>1787</v>
      </c>
      <c r="B1799">
        <v>111491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2789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https://aterpa-my.sharepoint.com/:f:/g/personal/luis_nunes_aterpa_com_br/IgCVlEOybDu1RrUmmUcPpVgkATRdwz5TarAfYpSYiAP79mY?e=3yxZxw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799" t="s">
        <v>4787</v>
      </c>
    </row>
    <row r="1800" spans="1:15" hidden="1" x14ac:dyDescent="0.3">
      <c r="A1800" t="s">
        <v>1788</v>
      </c>
      <c r="B1800">
        <v>1952260</v>
      </c>
      <c r="C1800" t="s">
        <v>5407</v>
      </c>
      <c r="D1800" s="12">
        <v>45838</v>
      </c>
      <c r="E1800" t="s">
        <v>3777</v>
      </c>
      <c r="F1800" t="s">
        <v>2787</v>
      </c>
      <c r="G1800" t="s">
        <v>2788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https://aterpa-my.sharepoint.com/:f:/g/personal/luis_nunes_aterpa_com_br/IgCVlEOybDu1RrUmmUcPpVgkATRdwz5TarAfYpSYiAP79mY?e=3yxZxw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0" t="s">
        <v>4787</v>
      </c>
    </row>
    <row r="1801" spans="1:15" hidden="1" x14ac:dyDescent="0.3">
      <c r="A1801" t="s">
        <v>1789</v>
      </c>
      <c r="B1801">
        <v>2349060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2789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https://aterpa-my.sharepoint.com/:f:/g/personal/luis_nunes_aterpa_com_br/IgCVlEOybDu1RrUmmUcPpVgkATRdwz5TarAfYpSYiAP79mY?e=3yxZxw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1" t="s">
        <v>4787</v>
      </c>
    </row>
    <row r="1802" spans="1:15" hidden="1" x14ac:dyDescent="0.3">
      <c r="A1802" t="s">
        <v>1790</v>
      </c>
      <c r="B1802">
        <v>391150</v>
      </c>
      <c r="C1802" t="s">
        <v>5407</v>
      </c>
      <c r="D1802" s="12">
        <v>45838</v>
      </c>
      <c r="E1802" t="s">
        <v>3778</v>
      </c>
      <c r="F1802" t="s">
        <v>2787</v>
      </c>
      <c r="G1802" t="s">
        <v>2788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https://aterpa-my.sharepoint.com/:f:/g/personal/luis_nunes_aterpa_com_br/IgCVlEOybDu1RrUmmUcPpVgkATRdwz5TarAfYpSYiAP79mY?e=3yxZxw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2" t="s">
        <v>4787</v>
      </c>
    </row>
    <row r="1803" spans="1:15" hidden="1" x14ac:dyDescent="0.3">
      <c r="A1803" t="s">
        <v>1791</v>
      </c>
      <c r="B1803">
        <v>951202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2789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https://aterpa-my.sharepoint.com/:f:/g/personal/luis_nunes_aterpa_com_br/IgCVlEOybDu1RrUmmUcPpVgkATRdwz5TarAfYpSYiAP79mY?e=3yxZxw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3" t="s">
        <v>4787</v>
      </c>
    </row>
    <row r="1804" spans="1:15" hidden="1" x14ac:dyDescent="0.3">
      <c r="A1804" t="s">
        <v>1792</v>
      </c>
      <c r="B1804">
        <v>276310</v>
      </c>
      <c r="C1804" t="s">
        <v>5407</v>
      </c>
      <c r="D1804" s="12">
        <v>45838</v>
      </c>
      <c r="E1804" t="s">
        <v>3779</v>
      </c>
      <c r="F1804" t="s">
        <v>2787</v>
      </c>
      <c r="G1804" t="s">
        <v>2788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https://aterpa-my.sharepoint.com/:f:/g/personal/luis_nunes_aterpa_com_br/IgCVlEOybDu1RrUmmUcPpVgkATRdwz5TarAfYpSYiAP79mY?e=3yxZxw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4" t="s">
        <v>4787</v>
      </c>
    </row>
    <row r="1805" spans="1:15" hidden="1" x14ac:dyDescent="0.3">
      <c r="A1805" t="s">
        <v>1793</v>
      </c>
      <c r="B1805">
        <v>816069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2789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https://aterpa-my.sharepoint.com/:f:/g/personal/luis_nunes_aterpa_com_br/IgCVlEOybDu1RrUmmUcPpVgkATRdwz5TarAfYpSYiAP79mY?e=3yxZxw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5" t="s">
        <v>4787</v>
      </c>
    </row>
    <row r="1806" spans="1:15" hidden="1" x14ac:dyDescent="0.3">
      <c r="A1806" t="s">
        <v>1794</v>
      </c>
      <c r="B1806">
        <v>184671</v>
      </c>
      <c r="C1806" t="s">
        <v>5407</v>
      </c>
      <c r="D1806" s="12">
        <v>45838</v>
      </c>
      <c r="E1806" t="s">
        <v>3780</v>
      </c>
      <c r="F1806" t="s">
        <v>2787</v>
      </c>
      <c r="G1806" t="s">
        <v>2788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https://aterpa-my.sharepoint.com/:f:/g/personal/luis_nunes_aterpa_com_br/IgCVlEOybDu1RrUmmUcPpVgkATRdwz5TarAfYpSYiAP79mY?e=3yxZxw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6" t="s">
        <v>4787</v>
      </c>
    </row>
    <row r="1807" spans="1:15" hidden="1" x14ac:dyDescent="0.3">
      <c r="A1807" t="s">
        <v>1795</v>
      </c>
      <c r="B1807">
        <v>1005080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2789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https://aterpa-my.sharepoint.com/:f:/g/personal/luis_nunes_aterpa_com_br/IgCVlEOybDu1RrUmmUcPpVgkATRdwz5TarAfYpSYiAP79mY?e=3yxZxw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7" t="s">
        <v>4787</v>
      </c>
    </row>
    <row r="1808" spans="1:15" hidden="1" x14ac:dyDescent="0.3">
      <c r="A1808" t="s">
        <v>1869</v>
      </c>
      <c r="B1808">
        <v>5057625</v>
      </c>
      <c r="C1808" t="s">
        <v>5407</v>
      </c>
      <c r="D1808" s="12">
        <v>45838</v>
      </c>
      <c r="E1808" t="s">
        <v>3826</v>
      </c>
      <c r="F1808" t="s">
        <v>2787</v>
      </c>
      <c r="G1808" t="s">
        <v>2788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https://aterpa-my.sharepoint.com/:f:/g/personal/luis_nunes_aterpa_com_br/IgCVlEOybDu1RrUmmUcPpVgkATRdwz5TarAfYpSYiAP79mY?e=3yxZxw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8" t="s">
        <v>4787</v>
      </c>
    </row>
    <row r="1809" spans="1:15" hidden="1" x14ac:dyDescent="0.3">
      <c r="A1809" t="s">
        <v>1870</v>
      </c>
      <c r="B1809">
        <v>1653819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2789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https://aterpa-my.sharepoint.com/:f:/g/personal/luis_nunes_aterpa_com_br/IgCVlEOybDu1RrUmmUcPpVgkATRdwz5TarAfYpSYiAP79mY?e=3yxZxw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09" t="s">
        <v>4787</v>
      </c>
    </row>
    <row r="1810" spans="1:15" hidden="1" x14ac:dyDescent="0.3">
      <c r="A1810" t="s">
        <v>2036</v>
      </c>
      <c r="B1810">
        <v>8210530</v>
      </c>
      <c r="C1810" t="s">
        <v>5407</v>
      </c>
      <c r="D1810" s="12">
        <v>45838</v>
      </c>
      <c r="E1810" t="s">
        <v>3916</v>
      </c>
      <c r="F1810" t="s">
        <v>2792</v>
      </c>
      <c r="G1810" t="s">
        <v>2788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https://aterpa-my.sharepoint.com/:f:/g/personal/luis_nunes_aterpa_com_br/IgCVlEOybDu1RrUmmUcPpVgkATRdwz5TarAfYpSYiAP79mY?e=3yxZxw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0" t="s">
        <v>4787</v>
      </c>
    </row>
    <row r="1811" spans="1:15" hidden="1" x14ac:dyDescent="0.3">
      <c r="A1811" t="s">
        <v>2037</v>
      </c>
      <c r="B1811">
        <v>580893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2789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https://aterpa-my.sharepoint.com/:f:/g/personal/luis_nunes_aterpa_com_br/IgCVlEOybDu1RrUmmUcPpVgkATRdwz5TarAfYpSYiAP79mY?e=3yxZxw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1" t="s">
        <v>4787</v>
      </c>
    </row>
    <row r="1812" spans="1:15" hidden="1" x14ac:dyDescent="0.3">
      <c r="A1812" t="s">
        <v>2038</v>
      </c>
      <c r="B1812">
        <v>8185166</v>
      </c>
      <c r="C1812" t="s">
        <v>5407</v>
      </c>
      <c r="D1812" s="12">
        <v>45838</v>
      </c>
      <c r="E1812" t="s">
        <v>3917</v>
      </c>
      <c r="F1812" t="s">
        <v>2792</v>
      </c>
      <c r="G1812" t="s">
        <v>2788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https://aterpa-my.sharepoint.com/:f:/g/personal/luis_nunes_aterpa_com_br/IgCVlEOybDu1RrUmmUcPpVgkATRdwz5TarAfYpSYiAP79mY?e=3yxZxw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2" t="s">
        <v>4787</v>
      </c>
    </row>
    <row r="1813" spans="1:15" hidden="1" x14ac:dyDescent="0.3">
      <c r="A1813" t="s">
        <v>2039</v>
      </c>
      <c r="B1813">
        <v>793059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2789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https://aterpa-my.sharepoint.com/:f:/g/personal/luis_nunes_aterpa_com_br/IgCVlEOybDu1RrUmmUcPpVgkATRdwz5TarAfYpSYiAP79mY?e=3yxZxw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3" t="s">
        <v>4787</v>
      </c>
    </row>
    <row r="1814" spans="1:15" hidden="1" x14ac:dyDescent="0.3">
      <c r="A1814" t="s">
        <v>2040</v>
      </c>
      <c r="B1814">
        <v>874500</v>
      </c>
      <c r="C1814" t="s">
        <v>5407</v>
      </c>
      <c r="D1814" s="12">
        <v>45838</v>
      </c>
      <c r="E1814" t="s">
        <v>3918</v>
      </c>
      <c r="F1814" t="s">
        <v>2792</v>
      </c>
      <c r="G1814" t="s">
        <v>2788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https://aterpa-my.sharepoint.com/:f:/g/personal/luis_nunes_aterpa_com_br/IgCVlEOybDu1RrUmmUcPpVgkATRdwz5TarAfYpSYiAP79mY?e=3yxZxw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4" t="s">
        <v>4787</v>
      </c>
    </row>
    <row r="1815" spans="1:15" hidden="1" x14ac:dyDescent="0.3">
      <c r="A1815" t="s">
        <v>2041</v>
      </c>
      <c r="B1815">
        <v>278136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2789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https://aterpa-my.sharepoint.com/:f:/g/personal/luis_nunes_aterpa_com_br/IgCVlEOybDu1RrUmmUcPpVgkATRdwz5TarAfYpSYiAP79mY?e=3yxZxw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5" t="s">
        <v>4787</v>
      </c>
    </row>
    <row r="1816" spans="1:15" hidden="1" x14ac:dyDescent="0.3">
      <c r="A1816" t="s">
        <v>2042</v>
      </c>
      <c r="B1816">
        <v>879433</v>
      </c>
      <c r="C1816" t="s">
        <v>5407</v>
      </c>
      <c r="D1816" s="12">
        <v>45838</v>
      </c>
      <c r="E1816" t="s">
        <v>3919</v>
      </c>
      <c r="F1816" t="s">
        <v>2792</v>
      </c>
      <c r="G1816" t="s">
        <v>2788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https://aterpa-my.sharepoint.com/:f:/g/personal/luis_nunes_aterpa_com_br/IgCVlEOybDu1RrUmmUcPpVgkATRdwz5TarAfYpSYiAP79mY?e=3yxZxw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6" t="s">
        <v>4787</v>
      </c>
    </row>
    <row r="1817" spans="1:15" hidden="1" x14ac:dyDescent="0.3">
      <c r="A1817" t="s">
        <v>2043</v>
      </c>
      <c r="B1817">
        <v>283342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2789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https://aterpa-my.sharepoint.com/:f:/g/personal/luis_nunes_aterpa_com_br/IgCVlEOybDu1RrUmmUcPpVgkATRdwz5TarAfYpSYiAP79mY?e=3yxZxw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7" t="s">
        <v>4787</v>
      </c>
    </row>
    <row r="1818" spans="1:15" hidden="1" x14ac:dyDescent="0.3">
      <c r="A1818" t="s">
        <v>1877</v>
      </c>
      <c r="B1818">
        <v>633759</v>
      </c>
      <c r="C1818" t="s">
        <v>5407</v>
      </c>
      <c r="D1818" s="12">
        <v>45838</v>
      </c>
      <c r="E1818" t="s">
        <v>3831</v>
      </c>
      <c r="F1818" t="s">
        <v>2792</v>
      </c>
      <c r="G1818" t="s">
        <v>2788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https://aterpa-my.sharepoint.com/:f:/g/personal/luis_nunes_aterpa_com_br/IgCVlEOybDu1RrUmmUcPpVgkATRdwz5TarAfYpSYiAP79mY?e=3yxZxw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8" t="s">
        <v>4787</v>
      </c>
    </row>
    <row r="1819" spans="1:15" hidden="1" x14ac:dyDescent="0.3">
      <c r="A1819" t="s">
        <v>1878</v>
      </c>
      <c r="B1819">
        <v>615503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2789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https://aterpa-my.sharepoint.com/:f:/g/personal/luis_nunes_aterpa_com_br/IgCVlEOybDu1RrUmmUcPpVgkATRdwz5TarAfYpSYiAP79mY?e=3yxZxw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19" t="s">
        <v>4787</v>
      </c>
    </row>
    <row r="1820" spans="1:15" hidden="1" x14ac:dyDescent="0.3">
      <c r="A1820" t="s">
        <v>1879</v>
      </c>
      <c r="B1820">
        <v>633759</v>
      </c>
      <c r="C1820" t="s">
        <v>5407</v>
      </c>
      <c r="D1820" s="12">
        <v>45838</v>
      </c>
      <c r="E1820" t="s">
        <v>3832</v>
      </c>
      <c r="F1820" t="s">
        <v>2792</v>
      </c>
      <c r="G1820" t="s">
        <v>2788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https://aterpa-my.sharepoint.com/:f:/g/personal/luis_nunes_aterpa_com_br/IgCVlEOybDu1RrUmmUcPpVgkATRdwz5TarAfYpSYiAP79mY?e=3yxZxw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0" t="s">
        <v>4787</v>
      </c>
    </row>
    <row r="1821" spans="1:15" hidden="1" x14ac:dyDescent="0.3">
      <c r="A1821" t="s">
        <v>1880</v>
      </c>
      <c r="B1821">
        <v>1342862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2789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https://aterpa-my.sharepoint.com/:f:/g/personal/luis_nunes_aterpa_com_br/IgCVlEOybDu1RrUmmUcPpVgkATRdwz5TarAfYpSYiAP79mY?e=3yxZxw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1" t="s">
        <v>4787</v>
      </c>
    </row>
    <row r="1822" spans="1:15" hidden="1" x14ac:dyDescent="0.3">
      <c r="A1822" t="s">
        <v>1881</v>
      </c>
      <c r="B1822">
        <v>637343</v>
      </c>
      <c r="C1822" t="s">
        <v>5407</v>
      </c>
      <c r="D1822" s="12">
        <v>45838</v>
      </c>
      <c r="E1822" t="s">
        <v>3833</v>
      </c>
      <c r="F1822" t="s">
        <v>2792</v>
      </c>
      <c r="G1822" t="s">
        <v>2788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https://aterpa-my.sharepoint.com/:f:/g/personal/luis_nunes_aterpa_com_br/IgCVlEOybDu1RrUmmUcPpVgkATRdwz5TarAfYpSYiAP79mY?e=3yxZxw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2" t="s">
        <v>4787</v>
      </c>
    </row>
    <row r="1823" spans="1:15" hidden="1" x14ac:dyDescent="0.3">
      <c r="A1823" t="s">
        <v>1882</v>
      </c>
      <c r="B1823">
        <v>657131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2789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https://aterpa-my.sharepoint.com/:f:/g/personal/luis_nunes_aterpa_com_br/IgCVlEOybDu1RrUmmUcPpVgkATRdwz5TarAfYpSYiAP79mY?e=3yxZxw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3" t="s">
        <v>4787</v>
      </c>
    </row>
    <row r="1824" spans="1:15" hidden="1" x14ac:dyDescent="0.3">
      <c r="A1824" t="s">
        <v>1883</v>
      </c>
      <c r="B1824">
        <v>635613</v>
      </c>
      <c r="C1824" t="s">
        <v>5407</v>
      </c>
      <c r="D1824" s="12">
        <v>45838</v>
      </c>
      <c r="E1824" t="s">
        <v>3834</v>
      </c>
      <c r="F1824" t="s">
        <v>2792</v>
      </c>
      <c r="G1824" t="s">
        <v>2788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https://aterpa-my.sharepoint.com/:f:/g/personal/luis_nunes_aterpa_com_br/IgCVlEOybDu1RrUmmUcPpVgkATRdwz5TarAfYpSYiAP79mY?e=3yxZxw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4" t="s">
        <v>4787</v>
      </c>
    </row>
    <row r="1825" spans="1:15" hidden="1" x14ac:dyDescent="0.3">
      <c r="A1825" t="s">
        <v>1884</v>
      </c>
      <c r="B1825">
        <v>498776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2789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https://aterpa-my.sharepoint.com/:f:/g/personal/luis_nunes_aterpa_com_br/IgCVlEOybDu1RrUmmUcPpVgkATRdwz5TarAfYpSYiAP79mY?e=3yxZxw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5" t="s">
        <v>4787</v>
      </c>
    </row>
    <row r="1826" spans="1:15" hidden="1" x14ac:dyDescent="0.3">
      <c r="A1826" t="s">
        <v>1885</v>
      </c>
      <c r="B1826">
        <v>637375</v>
      </c>
      <c r="C1826" t="s">
        <v>5407</v>
      </c>
      <c r="D1826" s="12">
        <v>45838</v>
      </c>
      <c r="E1826" t="s">
        <v>3835</v>
      </c>
      <c r="F1826" t="s">
        <v>2792</v>
      </c>
      <c r="G1826" t="s">
        <v>2788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https://aterpa-my.sharepoint.com/:f:/g/personal/luis_nunes_aterpa_com_br/IgCVlEOybDu1RrUmmUcPpVgkATRdwz5TarAfYpSYiAP79mY?e=3yxZxw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6" t="s">
        <v>4787</v>
      </c>
    </row>
    <row r="1827" spans="1:15" hidden="1" x14ac:dyDescent="0.3">
      <c r="A1827" t="s">
        <v>1886</v>
      </c>
      <c r="B1827">
        <v>845164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2789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https://aterpa-my.sharepoint.com/:f:/g/personal/luis_nunes_aterpa_com_br/IgCVlEOybDu1RrUmmUcPpVgkATRdwz5TarAfYpSYiAP79mY?e=3yxZxw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7" t="s">
        <v>4787</v>
      </c>
    </row>
    <row r="1828" spans="1:15" hidden="1" x14ac:dyDescent="0.3">
      <c r="A1828" t="s">
        <v>1887</v>
      </c>
      <c r="B1828">
        <v>637023</v>
      </c>
      <c r="C1828" t="s">
        <v>5407</v>
      </c>
      <c r="D1828" s="12">
        <v>45838</v>
      </c>
      <c r="E1828" t="s">
        <v>3836</v>
      </c>
      <c r="F1828" t="s">
        <v>2792</v>
      </c>
      <c r="G1828" t="s">
        <v>2788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https://aterpa-my.sharepoint.com/:f:/g/personal/luis_nunes_aterpa_com_br/IgCVlEOybDu1RrUmmUcPpVgkATRdwz5TarAfYpSYiAP79mY?e=3yxZxw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8" t="s">
        <v>4787</v>
      </c>
    </row>
    <row r="1829" spans="1:15" hidden="1" x14ac:dyDescent="0.3">
      <c r="A1829" t="s">
        <v>1888</v>
      </c>
      <c r="B1829">
        <v>1354968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2789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https://aterpa-my.sharepoint.com/:f:/g/personal/luis_nunes_aterpa_com_br/IgCVlEOybDu1RrUmmUcPpVgkATRdwz5TarAfYpSYiAP79mY?e=3yxZxw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29" t="s">
        <v>4787</v>
      </c>
    </row>
    <row r="1830" spans="1:15" hidden="1" x14ac:dyDescent="0.3">
      <c r="A1830" t="s">
        <v>1889</v>
      </c>
      <c r="B1830">
        <v>634751</v>
      </c>
      <c r="C1830" t="s">
        <v>5407</v>
      </c>
      <c r="D1830" s="12">
        <v>45838</v>
      </c>
      <c r="E1830" t="s">
        <v>3837</v>
      </c>
      <c r="F1830" t="s">
        <v>2792</v>
      </c>
      <c r="G1830" t="s">
        <v>2788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https://aterpa-my.sharepoint.com/:f:/g/personal/luis_nunes_aterpa_com_br/IgCVlEOybDu1RrUmmUcPpVgkATRdwz5TarAfYpSYiAP79mY?e=3yxZxw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0" t="s">
        <v>4787</v>
      </c>
    </row>
    <row r="1831" spans="1:15" hidden="1" x14ac:dyDescent="0.3">
      <c r="A1831" t="s">
        <v>1890</v>
      </c>
      <c r="B1831">
        <v>600748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2789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https://aterpa-my.sharepoint.com/:f:/g/personal/luis_nunes_aterpa_com_br/IgCVlEOybDu1RrUmmUcPpVgkATRdwz5TarAfYpSYiAP79mY?e=3yxZxw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1" t="s">
        <v>4787</v>
      </c>
    </row>
    <row r="1832" spans="1:15" hidden="1" x14ac:dyDescent="0.3">
      <c r="A1832" t="s">
        <v>1891</v>
      </c>
      <c r="B1832">
        <v>633917</v>
      </c>
      <c r="C1832" t="s">
        <v>5407</v>
      </c>
      <c r="D1832" s="12">
        <v>45838</v>
      </c>
      <c r="E1832" t="s">
        <v>3838</v>
      </c>
      <c r="F1832" t="s">
        <v>2792</v>
      </c>
      <c r="G1832" t="s">
        <v>2788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https://aterpa-my.sharepoint.com/:f:/g/personal/luis_nunes_aterpa_com_br/IgCVlEOybDu1RrUmmUcPpVgkATRdwz5TarAfYpSYiAP79mY?e=3yxZxw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2" t="s">
        <v>4787</v>
      </c>
    </row>
    <row r="1833" spans="1:15" hidden="1" x14ac:dyDescent="0.3">
      <c r="A1833" t="s">
        <v>1892</v>
      </c>
      <c r="B1833">
        <v>480126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2789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https://aterpa-my.sharepoint.com/:f:/g/personal/luis_nunes_aterpa_com_br/IgCVlEOybDu1RrUmmUcPpVgkATRdwz5TarAfYpSYiAP79mY?e=3yxZxw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3" t="s">
        <v>4787</v>
      </c>
    </row>
    <row r="1834" spans="1:15" hidden="1" x14ac:dyDescent="0.3">
      <c r="A1834" t="s">
        <v>1893</v>
      </c>
      <c r="B1834">
        <v>638399</v>
      </c>
      <c r="C1834" t="s">
        <v>5407</v>
      </c>
      <c r="D1834" s="12">
        <v>45838</v>
      </c>
      <c r="E1834" t="s">
        <v>3839</v>
      </c>
      <c r="F1834" t="s">
        <v>2792</v>
      </c>
      <c r="G1834" t="s">
        <v>2788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https://aterpa-my.sharepoint.com/:f:/g/personal/luis_nunes_aterpa_com_br/IgCVlEOybDu1RrUmmUcPpVgkATRdwz5TarAfYpSYiAP79mY?e=3yxZxw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4" t="s">
        <v>4787</v>
      </c>
    </row>
    <row r="1835" spans="1:15" hidden="1" x14ac:dyDescent="0.3">
      <c r="A1835" t="s">
        <v>1894</v>
      </c>
      <c r="B1835">
        <v>471583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2789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https://aterpa-my.sharepoint.com/:f:/g/personal/luis_nunes_aterpa_com_br/IgCVlEOybDu1RrUmmUcPpVgkATRdwz5TarAfYpSYiAP79mY?e=3yxZxw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5" t="s">
        <v>4787</v>
      </c>
    </row>
    <row r="1836" spans="1:15" hidden="1" x14ac:dyDescent="0.3">
      <c r="A1836" t="s">
        <v>1895</v>
      </c>
      <c r="B1836">
        <v>640255</v>
      </c>
      <c r="C1836" t="s">
        <v>5407</v>
      </c>
      <c r="D1836" s="12">
        <v>45838</v>
      </c>
      <c r="E1836" t="s">
        <v>3840</v>
      </c>
      <c r="F1836" t="s">
        <v>2792</v>
      </c>
      <c r="G1836" t="s">
        <v>2788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https://aterpa-my.sharepoint.com/:f:/g/personal/luis_nunes_aterpa_com_br/IgCVlEOybDu1RrUmmUcPpVgkATRdwz5TarAfYpSYiAP79mY?e=3yxZxw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6" t="s">
        <v>4787</v>
      </c>
    </row>
    <row r="1837" spans="1:15" hidden="1" x14ac:dyDescent="0.3">
      <c r="A1837" t="s">
        <v>1896</v>
      </c>
      <c r="B1837">
        <v>804197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2789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https://aterpa-my.sharepoint.com/:f:/g/personal/luis_nunes_aterpa_com_br/IgCVlEOybDu1RrUmmUcPpVgkATRdwz5TarAfYpSYiAP79mY?e=3yxZxw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7" t="s">
        <v>4787</v>
      </c>
    </row>
    <row r="1838" spans="1:15" hidden="1" x14ac:dyDescent="0.3">
      <c r="A1838" t="s">
        <v>1897</v>
      </c>
      <c r="B1838">
        <v>639551</v>
      </c>
      <c r="C1838" t="s">
        <v>5407</v>
      </c>
      <c r="D1838" s="12">
        <v>45838</v>
      </c>
      <c r="E1838" t="s">
        <v>3841</v>
      </c>
      <c r="F1838" t="s">
        <v>2792</v>
      </c>
      <c r="G1838" t="s">
        <v>2788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https://aterpa-my.sharepoint.com/:f:/g/personal/luis_nunes_aterpa_com_br/IgCVlEOybDu1RrUmmUcPpVgkATRdwz5TarAfYpSYiAP79mY?e=3yxZxw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8" t="s">
        <v>4787</v>
      </c>
    </row>
    <row r="1839" spans="1:15" hidden="1" x14ac:dyDescent="0.3">
      <c r="A1839" t="s">
        <v>1898</v>
      </c>
      <c r="B1839">
        <v>463540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2789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https://aterpa-my.sharepoint.com/:f:/g/personal/luis_nunes_aterpa_com_br/IgCVlEOybDu1RrUmmUcPpVgkATRdwz5TarAfYpSYiAP79mY?e=3yxZxw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39" t="s">
        <v>4787</v>
      </c>
    </row>
    <row r="1840" spans="1:15" hidden="1" x14ac:dyDescent="0.3">
      <c r="A1840" t="s">
        <v>1899</v>
      </c>
      <c r="B1840">
        <v>637855</v>
      </c>
      <c r="C1840" t="s">
        <v>5407</v>
      </c>
      <c r="D1840" s="12">
        <v>45838</v>
      </c>
      <c r="E1840" t="s">
        <v>3842</v>
      </c>
      <c r="F1840" t="s">
        <v>2792</v>
      </c>
      <c r="G1840" t="s">
        <v>2788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https://aterpa-my.sharepoint.com/:f:/g/personal/luis_nunes_aterpa_com_br/IgCVlEOybDu1RrUmmUcPpVgkATRdwz5TarAfYpSYiAP79mY?e=3yxZxw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0" t="s">
        <v>4787</v>
      </c>
    </row>
    <row r="1841" spans="1:15" hidden="1" x14ac:dyDescent="0.3">
      <c r="A1841" t="s">
        <v>1900</v>
      </c>
      <c r="B1841">
        <v>436233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2789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https://aterpa-my.sharepoint.com/:f:/g/personal/luis_nunes_aterpa_com_br/IgCVlEOybDu1RrUmmUcPpVgkATRdwz5TarAfYpSYiAP79mY?e=3yxZxw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1" t="s">
        <v>4787</v>
      </c>
    </row>
    <row r="1842" spans="1:15" hidden="1" x14ac:dyDescent="0.3">
      <c r="A1842" t="s">
        <v>1901</v>
      </c>
      <c r="B1842">
        <v>1980176</v>
      </c>
      <c r="C1842" t="s">
        <v>5407</v>
      </c>
      <c r="D1842" s="12">
        <v>45838</v>
      </c>
      <c r="E1842" t="s">
        <v>3843</v>
      </c>
      <c r="F1842" t="s">
        <v>2787</v>
      </c>
      <c r="G1842" t="s">
        <v>2788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https://aterpa-my.sharepoint.com/:f:/g/personal/luis_nunes_aterpa_com_br/IgCVlEOybDu1RrUmmUcPpVgkATRdwz5TarAfYpSYiAP79mY?e=3yxZxw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2" t="s">
        <v>4787</v>
      </c>
    </row>
    <row r="1843" spans="1:15" hidden="1" x14ac:dyDescent="0.3">
      <c r="A1843" t="s">
        <v>1902</v>
      </c>
      <c r="B1843">
        <v>2132459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2789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https://aterpa-my.sharepoint.com/:f:/g/personal/luis_nunes_aterpa_com_br/IgCVlEOybDu1RrUmmUcPpVgkATRdwz5TarAfYpSYiAP79mY?e=3yxZxw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3" t="s">
        <v>4787</v>
      </c>
    </row>
    <row r="1844" spans="1:15" hidden="1" x14ac:dyDescent="0.3">
      <c r="A1844" t="s">
        <v>1903</v>
      </c>
      <c r="B1844">
        <v>1682166</v>
      </c>
      <c r="C1844" t="s">
        <v>5407</v>
      </c>
      <c r="D1844" s="12">
        <v>45838</v>
      </c>
      <c r="E1844" t="s">
        <v>3844</v>
      </c>
      <c r="F1844" t="s">
        <v>2787</v>
      </c>
      <c r="G1844" t="s">
        <v>2788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https://aterpa-my.sharepoint.com/:f:/g/personal/luis_nunes_aterpa_com_br/IgCVlEOybDu1RrUmmUcPpVgkATRdwz5TarAfYpSYiAP79mY?e=3yxZxw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4" t="s">
        <v>4787</v>
      </c>
    </row>
    <row r="1845" spans="1:15" hidden="1" x14ac:dyDescent="0.3">
      <c r="A1845" t="s">
        <v>1904</v>
      </c>
      <c r="B1845">
        <v>2604659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2789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https://aterpa-my.sharepoint.com/:f:/g/personal/luis_nunes_aterpa_com_br/IgCVlEOybDu1RrUmmUcPpVgkATRdwz5TarAfYpSYiAP79mY?e=3yxZxw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5" t="s">
        <v>4787</v>
      </c>
    </row>
    <row r="1846" spans="1:15" hidden="1" x14ac:dyDescent="0.3">
      <c r="A1846" t="s">
        <v>1905</v>
      </c>
      <c r="B1846">
        <v>1633829</v>
      </c>
      <c r="C1846" t="s">
        <v>5407</v>
      </c>
      <c r="D1846" s="12">
        <v>45838</v>
      </c>
      <c r="E1846" t="s">
        <v>3845</v>
      </c>
      <c r="F1846" t="s">
        <v>2787</v>
      </c>
      <c r="G1846" t="s">
        <v>2788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https://aterpa-my.sharepoint.com/:f:/g/personal/luis_nunes_aterpa_com_br/IgCVlEOybDu1RrUmmUcPpVgkATRdwz5TarAfYpSYiAP79mY?e=3yxZxw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6" t="s">
        <v>4787</v>
      </c>
    </row>
    <row r="1847" spans="1:15" hidden="1" x14ac:dyDescent="0.3">
      <c r="A1847" t="s">
        <v>1906</v>
      </c>
      <c r="B1847">
        <v>926161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2789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https://aterpa-my.sharepoint.com/:f:/g/personal/luis_nunes_aterpa_com_br/IgCVlEOybDu1RrUmmUcPpVgkATRdwz5TarAfYpSYiAP79mY?e=3yxZxw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7" t="s">
        <v>4787</v>
      </c>
    </row>
    <row r="1848" spans="1:15" hidden="1" x14ac:dyDescent="0.3">
      <c r="A1848" t="s">
        <v>1907</v>
      </c>
      <c r="B1848">
        <v>1697107</v>
      </c>
      <c r="C1848" t="s">
        <v>5407</v>
      </c>
      <c r="D1848" s="12">
        <v>45838</v>
      </c>
      <c r="E1848" t="s">
        <v>3846</v>
      </c>
      <c r="F1848" t="s">
        <v>2787</v>
      </c>
      <c r="G1848" t="s">
        <v>2788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https://aterpa-my.sharepoint.com/:f:/g/personal/luis_nunes_aterpa_com_br/IgCVlEOybDu1RrUmmUcPpVgkATRdwz5TarAfYpSYiAP79mY?e=3yxZxw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8" t="s">
        <v>4787</v>
      </c>
    </row>
    <row r="1849" spans="1:15" hidden="1" x14ac:dyDescent="0.3">
      <c r="A1849" t="s">
        <v>1908</v>
      </c>
      <c r="B1849">
        <v>592684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2789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https://aterpa-my.sharepoint.com/:f:/g/personal/luis_nunes_aterpa_com_br/IgCVlEOybDu1RrUmmUcPpVgkATRdwz5TarAfYpSYiAP79mY?e=3yxZxw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49" t="s">
        <v>4787</v>
      </c>
    </row>
    <row r="1850" spans="1:15" hidden="1" x14ac:dyDescent="0.3">
      <c r="A1850" t="s">
        <v>1909</v>
      </c>
      <c r="B1850">
        <v>1637099</v>
      </c>
      <c r="C1850" t="s">
        <v>5407</v>
      </c>
      <c r="D1850" s="12">
        <v>45838</v>
      </c>
      <c r="E1850" t="s">
        <v>3847</v>
      </c>
      <c r="F1850" t="s">
        <v>2787</v>
      </c>
      <c r="G1850" t="s">
        <v>2788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https://aterpa-my.sharepoint.com/:f:/g/personal/luis_nunes_aterpa_com_br/IgCVlEOybDu1RrUmmUcPpVgkATRdwz5TarAfYpSYiAP79mY?e=3yxZxw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0" t="s">
        <v>4787</v>
      </c>
    </row>
    <row r="1851" spans="1:15" hidden="1" x14ac:dyDescent="0.3">
      <c r="A1851" t="s">
        <v>1910</v>
      </c>
      <c r="B1851">
        <v>1864243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2789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https://aterpa-my.sharepoint.com/:f:/g/personal/luis_nunes_aterpa_com_br/IgCVlEOybDu1RrUmmUcPpVgkATRdwz5TarAfYpSYiAP79mY?e=3yxZxw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1" t="s">
        <v>4787</v>
      </c>
    </row>
    <row r="1852" spans="1:15" hidden="1" x14ac:dyDescent="0.3">
      <c r="A1852" t="s">
        <v>1911</v>
      </c>
      <c r="B1852">
        <v>1690754</v>
      </c>
      <c r="C1852" t="s">
        <v>5407</v>
      </c>
      <c r="D1852" s="12">
        <v>45838</v>
      </c>
      <c r="E1852" t="s">
        <v>3848</v>
      </c>
      <c r="F1852" t="s">
        <v>2787</v>
      </c>
      <c r="G1852" t="s">
        <v>2788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https://aterpa-my.sharepoint.com/:f:/g/personal/luis_nunes_aterpa_com_br/IgCVlEOybDu1RrUmmUcPpVgkATRdwz5TarAfYpSYiAP79mY?e=3yxZxw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2" t="s">
        <v>4787</v>
      </c>
    </row>
    <row r="1853" spans="1:15" hidden="1" x14ac:dyDescent="0.3">
      <c r="A1853" t="s">
        <v>1912</v>
      </c>
      <c r="B1853">
        <v>2251288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2789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https://aterpa-my.sharepoint.com/:f:/g/personal/luis_nunes_aterpa_com_br/IgCVlEOybDu1RrUmmUcPpVgkATRdwz5TarAfYpSYiAP79mY?e=3yxZxw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3" t="s">
        <v>4787</v>
      </c>
    </row>
    <row r="1854" spans="1:15" hidden="1" x14ac:dyDescent="0.3">
      <c r="A1854" t="s">
        <v>1913</v>
      </c>
      <c r="B1854">
        <v>1337754</v>
      </c>
      <c r="C1854" t="s">
        <v>5407</v>
      </c>
      <c r="D1854" s="12">
        <v>45838</v>
      </c>
      <c r="E1854" t="s">
        <v>3849</v>
      </c>
      <c r="F1854" t="s">
        <v>2787</v>
      </c>
      <c r="G1854" t="s">
        <v>2788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https://aterpa-my.sharepoint.com/:f:/g/personal/luis_nunes_aterpa_com_br/IgCVlEOybDu1RrUmmUcPpVgkATRdwz5TarAfYpSYiAP79mY?e=3yxZxw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4" t="s">
        <v>4787</v>
      </c>
    </row>
    <row r="1855" spans="1:15" hidden="1" x14ac:dyDescent="0.3">
      <c r="A1855" t="s">
        <v>1914</v>
      </c>
      <c r="B1855">
        <v>327995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2789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https://aterpa-my.sharepoint.com/:f:/g/personal/luis_nunes_aterpa_com_br/IgCVlEOybDu1RrUmmUcPpVgkATRdwz5TarAfYpSYiAP79mY?e=3yxZxw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5" t="s">
        <v>4787</v>
      </c>
    </row>
    <row r="1856" spans="1:15" hidden="1" x14ac:dyDescent="0.3">
      <c r="A1856" t="s">
        <v>1915</v>
      </c>
      <c r="B1856">
        <v>1577452</v>
      </c>
      <c r="C1856" t="s">
        <v>5407</v>
      </c>
      <c r="D1856" s="12">
        <v>45838</v>
      </c>
      <c r="E1856" t="s">
        <v>3850</v>
      </c>
      <c r="F1856" t="s">
        <v>2787</v>
      </c>
      <c r="G1856" t="s">
        <v>2788</v>
      </c>
      <c r="H1856" t="str">
        <f>IF(_xlfn.XLOOKUP(E1856,LD_01[DOCUMENTO],LD_01[REVISÃO])=F1856,"VIGENTE","OBSOLETO")</f>
        <v>VIGENTE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https://aterpa-my.sharepoint.com/:f:/g/personal/luis_nunes_aterpa_com_br/IgCVlEOybDu1RrUmmUcPpVgkATRdwz5TarAfYpSYiAP79mY?e=3yxZxw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856" t="s">
        <v>4787</v>
      </c>
    </row>
    <row r="1857" spans="1:15" hidden="1" x14ac:dyDescent="0.3">
      <c r="A1857" t="s">
        <v>1916</v>
      </c>
      <c r="B1857">
        <v>691352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2789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https://aterpa-my.sharepoint.com/:f:/g/personal/luis_nunes_aterpa_com_br/IgCVlEOybDu1RrUmmUcPpVgkATRdwz5TarAfYpSYiAP79mY?e=3yxZxw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857" t="s">
        <v>4787</v>
      </c>
    </row>
    <row r="1858" spans="1:15" hidden="1" x14ac:dyDescent="0.3">
      <c r="A1858" t="s">
        <v>1918</v>
      </c>
      <c r="B1858">
        <v>2341750</v>
      </c>
      <c r="C1858" t="s">
        <v>5407</v>
      </c>
      <c r="D1858" s="12">
        <v>45838</v>
      </c>
      <c r="E1858" t="s">
        <v>3852</v>
      </c>
      <c r="F1858" t="s">
        <v>2787</v>
      </c>
      <c r="G1858" t="s">
        <v>2788</v>
      </c>
      <c r="H1858" t="str">
        <f>IF(_xlfn.XLOOKUP(E1858,LD_01[DOCUMENTO],LD_01[REVISÃO])=F1858,"VIGENTE","OBSOLETO")</f>
        <v>OBSOLETO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https://aterpa-my.sharepoint.com/:f:/g/personal/luis_nunes_aterpa_com_br/IgCVlEOybDu1RrUmmUcPpVgkATRdwz5TarAfYpSYiAP79mY?e=3yxZxw</v>
      </c>
      <c r="M1858" t="str">
        <f t="shared" ref="M1858:M1921" si="88">IF(H1858&lt;&gt;"OBSOLETO","",H1858)</f>
        <v>OBSOLETO</v>
      </c>
      <c r="N1858" t="str">
        <f t="shared" ref="N1858:N1921" si="89">_xlfn.TEXTJOIN("\",TRUE,J1858:M1858)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8" t="s">
        <v>4787</v>
      </c>
    </row>
    <row r="1859" spans="1:15" hidden="1" x14ac:dyDescent="0.3">
      <c r="A1859" t="s">
        <v>1919</v>
      </c>
      <c r="B1859">
        <v>489352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2789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https://aterpa-my.sharepoint.com/:f:/g/personal/luis_nunes_aterpa_com_br/IgCVlEOybDu1RrUmmUcPpVgkATRdwz5TarAfYpSYiAP79mY?e=3yxZxw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59" t="s">
        <v>4787</v>
      </c>
    </row>
    <row r="1860" spans="1:15" hidden="1" x14ac:dyDescent="0.3">
      <c r="A1860" t="s">
        <v>1920</v>
      </c>
      <c r="B1860">
        <v>1490281</v>
      </c>
      <c r="C1860" t="s">
        <v>5407</v>
      </c>
      <c r="D1860" s="12">
        <v>45838</v>
      </c>
      <c r="E1860" t="s">
        <v>3853</v>
      </c>
      <c r="F1860" t="s">
        <v>2787</v>
      </c>
      <c r="G1860" t="s">
        <v>2788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https://aterpa-my.sharepoint.com/:f:/g/personal/luis_nunes_aterpa_com_br/IgCVlEOybDu1RrUmmUcPpVgkATRdwz5TarAfYpSYiAP79mY?e=3yxZxw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0" t="s">
        <v>4787</v>
      </c>
    </row>
    <row r="1861" spans="1:15" hidden="1" x14ac:dyDescent="0.3">
      <c r="A1861" t="s">
        <v>1921</v>
      </c>
      <c r="B1861">
        <v>638395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2789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https://aterpa-my.sharepoint.com/:f:/g/personal/luis_nunes_aterpa_com_br/IgCVlEOybDu1RrUmmUcPpVgkATRdwz5TarAfYpSYiAP79mY?e=3yxZxw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1" t="s">
        <v>4787</v>
      </c>
    </row>
    <row r="1862" spans="1:15" hidden="1" x14ac:dyDescent="0.3">
      <c r="A1862" t="s">
        <v>1922</v>
      </c>
      <c r="B1862">
        <v>827450</v>
      </c>
      <c r="C1862" t="s">
        <v>5407</v>
      </c>
      <c r="D1862" s="12">
        <v>45838</v>
      </c>
      <c r="E1862" t="s">
        <v>3854</v>
      </c>
      <c r="F1862" t="s">
        <v>2787</v>
      </c>
      <c r="G1862" t="s">
        <v>2788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https://aterpa-my.sharepoint.com/:f:/g/personal/luis_nunes_aterpa_com_br/IgCVlEOybDu1RrUmmUcPpVgkATRdwz5TarAfYpSYiAP79mY?e=3yxZxw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2" t="s">
        <v>4787</v>
      </c>
    </row>
    <row r="1863" spans="1:15" hidden="1" x14ac:dyDescent="0.3">
      <c r="A1863" t="s">
        <v>1923</v>
      </c>
      <c r="B1863">
        <v>370091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2789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https://aterpa-my.sharepoint.com/:f:/g/personal/luis_nunes_aterpa_com_br/IgCVlEOybDu1RrUmmUcPpVgkATRdwz5TarAfYpSYiAP79mY?e=3yxZxw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3" t="s">
        <v>4787</v>
      </c>
    </row>
    <row r="1864" spans="1:15" hidden="1" x14ac:dyDescent="0.3">
      <c r="A1864" t="s">
        <v>1924</v>
      </c>
      <c r="B1864">
        <v>1696280</v>
      </c>
      <c r="C1864" t="s">
        <v>5407</v>
      </c>
      <c r="D1864" s="12">
        <v>45838</v>
      </c>
      <c r="E1864" t="s">
        <v>3855</v>
      </c>
      <c r="F1864" t="s">
        <v>2787</v>
      </c>
      <c r="G1864" t="s">
        <v>2788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https://aterpa-my.sharepoint.com/:f:/g/personal/luis_nunes_aterpa_com_br/IgCVlEOybDu1RrUmmUcPpVgkATRdwz5TarAfYpSYiAP79mY?e=3yxZxw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4" t="s">
        <v>4787</v>
      </c>
    </row>
    <row r="1865" spans="1:15" hidden="1" x14ac:dyDescent="0.3">
      <c r="A1865" t="s">
        <v>1925</v>
      </c>
      <c r="B1865">
        <v>666749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2789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https://aterpa-my.sharepoint.com/:f:/g/personal/luis_nunes_aterpa_com_br/IgCVlEOybDu1RrUmmUcPpVgkATRdwz5TarAfYpSYiAP79mY?e=3yxZxw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5" t="s">
        <v>4787</v>
      </c>
    </row>
    <row r="1866" spans="1:15" hidden="1" x14ac:dyDescent="0.3">
      <c r="A1866" t="s">
        <v>1926</v>
      </c>
      <c r="B1866">
        <v>1008158</v>
      </c>
      <c r="C1866" t="s">
        <v>5407</v>
      </c>
      <c r="D1866" s="12">
        <v>45838</v>
      </c>
      <c r="E1866" t="s">
        <v>3856</v>
      </c>
      <c r="F1866" t="s">
        <v>2787</v>
      </c>
      <c r="G1866" t="s">
        <v>2788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https://aterpa-my.sharepoint.com/:f:/g/personal/luis_nunes_aterpa_com_br/IgCVlEOybDu1RrUmmUcPpVgkATRdwz5TarAfYpSYiAP79mY?e=3yxZxw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6" t="s">
        <v>4787</v>
      </c>
    </row>
    <row r="1867" spans="1:15" hidden="1" x14ac:dyDescent="0.3">
      <c r="A1867" t="s">
        <v>1927</v>
      </c>
      <c r="B1867">
        <v>569624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2789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https://aterpa-my.sharepoint.com/:f:/g/personal/luis_nunes_aterpa_com_br/IgCVlEOybDu1RrUmmUcPpVgkATRdwz5TarAfYpSYiAP79mY?e=3yxZxw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7" t="s">
        <v>4787</v>
      </c>
    </row>
    <row r="1868" spans="1:15" hidden="1" x14ac:dyDescent="0.3">
      <c r="A1868" t="s">
        <v>1928</v>
      </c>
      <c r="B1868">
        <v>236254</v>
      </c>
      <c r="C1868" t="s">
        <v>5407</v>
      </c>
      <c r="D1868" s="12">
        <v>45838</v>
      </c>
      <c r="E1868" t="s">
        <v>3857</v>
      </c>
      <c r="F1868" t="s">
        <v>2787</v>
      </c>
      <c r="G1868" t="s">
        <v>2788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https://aterpa-my.sharepoint.com/:f:/g/personal/luis_nunes_aterpa_com_br/IgCVlEOybDu1RrUmmUcPpVgkATRdwz5TarAfYpSYiAP79mY?e=3yxZxw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8" t="s">
        <v>4787</v>
      </c>
    </row>
    <row r="1869" spans="1:15" hidden="1" x14ac:dyDescent="0.3">
      <c r="A1869" t="s">
        <v>1929</v>
      </c>
      <c r="B1869">
        <v>151912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2789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https://aterpa-my.sharepoint.com/:f:/g/personal/luis_nunes_aterpa_com_br/IgCVlEOybDu1RrUmmUcPpVgkATRdwz5TarAfYpSYiAP79mY?e=3yxZxw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69" t="s">
        <v>4787</v>
      </c>
    </row>
    <row r="1870" spans="1:15" hidden="1" x14ac:dyDescent="0.3">
      <c r="A1870" t="s">
        <v>1930</v>
      </c>
      <c r="B1870">
        <v>1051434</v>
      </c>
      <c r="C1870" t="s">
        <v>5407</v>
      </c>
      <c r="D1870" s="12">
        <v>45838</v>
      </c>
      <c r="E1870" t="s">
        <v>3858</v>
      </c>
      <c r="F1870" t="s">
        <v>2787</v>
      </c>
      <c r="G1870" t="s">
        <v>2788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https://aterpa-my.sharepoint.com/:f:/g/personal/luis_nunes_aterpa_com_br/IgCVlEOybDu1RrUmmUcPpVgkATRdwz5TarAfYpSYiAP79mY?e=3yxZxw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0" t="s">
        <v>4787</v>
      </c>
    </row>
    <row r="1871" spans="1:15" hidden="1" x14ac:dyDescent="0.3">
      <c r="A1871" t="s">
        <v>1931</v>
      </c>
      <c r="B1871">
        <v>688906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2789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https://aterpa-my.sharepoint.com/:f:/g/personal/luis_nunes_aterpa_com_br/IgCVlEOybDu1RrUmmUcPpVgkATRdwz5TarAfYpSYiAP79mY?e=3yxZxw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1" t="s">
        <v>4787</v>
      </c>
    </row>
    <row r="1872" spans="1:15" hidden="1" x14ac:dyDescent="0.3">
      <c r="A1872" t="s">
        <v>1932</v>
      </c>
      <c r="B1872">
        <v>2090401</v>
      </c>
      <c r="C1872" t="s">
        <v>5407</v>
      </c>
      <c r="D1872" s="12">
        <v>45838</v>
      </c>
      <c r="E1872" t="s">
        <v>3859</v>
      </c>
      <c r="F1872" t="s">
        <v>2787</v>
      </c>
      <c r="G1872" t="s">
        <v>2788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https://aterpa-my.sharepoint.com/:f:/g/personal/luis_nunes_aterpa_com_br/IgCVlEOybDu1RrUmmUcPpVgkATRdwz5TarAfYpSYiAP79mY?e=3yxZxw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2" t="s">
        <v>4787</v>
      </c>
    </row>
    <row r="1873" spans="1:15" hidden="1" x14ac:dyDescent="0.3">
      <c r="A1873" t="s">
        <v>1933</v>
      </c>
      <c r="B1873">
        <v>3529718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2789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https://aterpa-my.sharepoint.com/:f:/g/personal/luis_nunes_aterpa_com_br/IgCVlEOybDu1RrUmmUcPpVgkATRdwz5TarAfYpSYiAP79mY?e=3yxZxw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3" t="s">
        <v>4787</v>
      </c>
    </row>
    <row r="1874" spans="1:15" hidden="1" x14ac:dyDescent="0.3">
      <c r="A1874" t="s">
        <v>1934</v>
      </c>
      <c r="B1874">
        <v>1964254</v>
      </c>
      <c r="C1874" t="s">
        <v>5407</v>
      </c>
      <c r="D1874" s="12">
        <v>45838</v>
      </c>
      <c r="E1874" t="s">
        <v>3860</v>
      </c>
      <c r="F1874" t="s">
        <v>2787</v>
      </c>
      <c r="G1874" t="s">
        <v>2788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https://aterpa-my.sharepoint.com/:f:/g/personal/luis_nunes_aterpa_com_br/IgCVlEOybDu1RrUmmUcPpVgkATRdwz5TarAfYpSYiAP79mY?e=3yxZxw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4" t="s">
        <v>4787</v>
      </c>
    </row>
    <row r="1875" spans="1:15" hidden="1" x14ac:dyDescent="0.3">
      <c r="A1875" t="s">
        <v>1935</v>
      </c>
      <c r="B1875">
        <v>1520214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2789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https://aterpa-my.sharepoint.com/:f:/g/personal/luis_nunes_aterpa_com_br/IgCVlEOybDu1RrUmmUcPpVgkATRdwz5TarAfYpSYiAP79mY?e=3yxZxw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5" t="s">
        <v>4787</v>
      </c>
    </row>
    <row r="1876" spans="1:15" hidden="1" x14ac:dyDescent="0.3">
      <c r="A1876" t="s">
        <v>1936</v>
      </c>
      <c r="B1876">
        <v>4956944</v>
      </c>
      <c r="C1876" t="s">
        <v>5407</v>
      </c>
      <c r="D1876" s="12">
        <v>45838</v>
      </c>
      <c r="E1876" t="s">
        <v>3861</v>
      </c>
      <c r="F1876" t="s">
        <v>2787</v>
      </c>
      <c r="G1876" t="s">
        <v>2788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https://aterpa-my.sharepoint.com/:f:/g/personal/luis_nunes_aterpa_com_br/IgCVlEOybDu1RrUmmUcPpVgkATRdwz5TarAfYpSYiAP79mY?e=3yxZxw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6" t="s">
        <v>4787</v>
      </c>
    </row>
    <row r="1877" spans="1:15" hidden="1" x14ac:dyDescent="0.3">
      <c r="A1877" t="s">
        <v>1937</v>
      </c>
      <c r="B1877">
        <v>2681430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2789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https://aterpa-my.sharepoint.com/:f:/g/personal/luis_nunes_aterpa_com_br/IgCVlEOybDu1RrUmmUcPpVgkATRdwz5TarAfYpSYiAP79mY?e=3yxZxw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7" t="s">
        <v>4787</v>
      </c>
    </row>
    <row r="1878" spans="1:15" hidden="1" x14ac:dyDescent="0.3">
      <c r="A1878" t="s">
        <v>1938</v>
      </c>
      <c r="B1878">
        <v>1315201</v>
      </c>
      <c r="C1878" t="s">
        <v>5407</v>
      </c>
      <c r="D1878" s="12">
        <v>45838</v>
      </c>
      <c r="E1878" t="s">
        <v>3862</v>
      </c>
      <c r="F1878" t="s">
        <v>2787</v>
      </c>
      <c r="G1878" t="s">
        <v>2788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https://aterpa-my.sharepoint.com/:f:/g/personal/luis_nunes_aterpa_com_br/IgCVlEOybDu1RrUmmUcPpVgkATRdwz5TarAfYpSYiAP79mY?e=3yxZxw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8" t="s">
        <v>4787</v>
      </c>
    </row>
    <row r="1879" spans="1:15" hidden="1" x14ac:dyDescent="0.3">
      <c r="A1879" t="s">
        <v>1939</v>
      </c>
      <c r="B1879">
        <v>465897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2789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https://aterpa-my.sharepoint.com/:f:/g/personal/luis_nunes_aterpa_com_br/IgCVlEOybDu1RrUmmUcPpVgkATRdwz5TarAfYpSYiAP79mY?e=3yxZxw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79" t="s">
        <v>4787</v>
      </c>
    </row>
    <row r="1880" spans="1:15" hidden="1" x14ac:dyDescent="0.3">
      <c r="A1880" t="s">
        <v>1940</v>
      </c>
      <c r="B1880">
        <v>508541</v>
      </c>
      <c r="C1880" t="s">
        <v>5407</v>
      </c>
      <c r="D1880" s="12">
        <v>45838</v>
      </c>
      <c r="E1880" t="s">
        <v>3863</v>
      </c>
      <c r="F1880" t="s">
        <v>2787</v>
      </c>
      <c r="G1880" t="s">
        <v>2788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https://aterpa-my.sharepoint.com/:f:/g/personal/luis_nunes_aterpa_com_br/IgCVlEOybDu1RrUmmUcPpVgkATRdwz5TarAfYpSYiAP79mY?e=3yxZxw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0" t="s">
        <v>4787</v>
      </c>
    </row>
    <row r="1881" spans="1:15" hidden="1" x14ac:dyDescent="0.3">
      <c r="A1881" t="s">
        <v>1941</v>
      </c>
      <c r="B1881">
        <v>235894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2789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https://aterpa-my.sharepoint.com/:f:/g/personal/luis_nunes_aterpa_com_br/IgCVlEOybDu1RrUmmUcPpVgkATRdwz5TarAfYpSYiAP79mY?e=3yxZxw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1" t="s">
        <v>4787</v>
      </c>
    </row>
    <row r="1882" spans="1:15" hidden="1" x14ac:dyDescent="0.3">
      <c r="A1882" t="s">
        <v>1942</v>
      </c>
      <c r="B1882">
        <v>477660</v>
      </c>
      <c r="C1882" t="s">
        <v>5407</v>
      </c>
      <c r="D1882" s="12">
        <v>45838</v>
      </c>
      <c r="E1882" t="s">
        <v>3864</v>
      </c>
      <c r="F1882" t="s">
        <v>2787</v>
      </c>
      <c r="G1882" t="s">
        <v>2788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https://aterpa-my.sharepoint.com/:f:/g/personal/luis_nunes_aterpa_com_br/IgCVlEOybDu1RrUmmUcPpVgkATRdwz5TarAfYpSYiAP79mY?e=3yxZxw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2" t="s">
        <v>4787</v>
      </c>
    </row>
    <row r="1883" spans="1:15" hidden="1" x14ac:dyDescent="0.3">
      <c r="A1883" t="s">
        <v>1943</v>
      </c>
      <c r="B1883">
        <v>1867246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2789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https://aterpa-my.sharepoint.com/:f:/g/personal/luis_nunes_aterpa_com_br/IgCVlEOybDu1RrUmmUcPpVgkATRdwz5TarAfYpSYiAP79mY?e=3yxZxw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3" t="s">
        <v>4787</v>
      </c>
    </row>
    <row r="1884" spans="1:15" hidden="1" x14ac:dyDescent="0.3">
      <c r="A1884" t="s">
        <v>1944</v>
      </c>
      <c r="B1884">
        <v>183683</v>
      </c>
      <c r="C1884" t="s">
        <v>5407</v>
      </c>
      <c r="D1884" s="12">
        <v>45838</v>
      </c>
      <c r="E1884" t="s">
        <v>3865</v>
      </c>
      <c r="F1884" t="s">
        <v>2787</v>
      </c>
      <c r="G1884" t="s">
        <v>2788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https://aterpa-my.sharepoint.com/:f:/g/personal/luis_nunes_aterpa_com_br/IgCVlEOybDu1RrUmmUcPpVgkATRdwz5TarAfYpSYiAP79mY?e=3yxZxw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4" t="s">
        <v>4787</v>
      </c>
    </row>
    <row r="1885" spans="1:15" hidden="1" x14ac:dyDescent="0.3">
      <c r="A1885" t="s">
        <v>1945</v>
      </c>
      <c r="B1885">
        <v>110869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2789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https://aterpa-my.sharepoint.com/:f:/g/personal/luis_nunes_aterpa_com_br/IgCVlEOybDu1RrUmmUcPpVgkATRdwz5TarAfYpSYiAP79mY?e=3yxZxw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5" t="s">
        <v>4787</v>
      </c>
    </row>
    <row r="1886" spans="1:15" hidden="1" x14ac:dyDescent="0.3">
      <c r="A1886" t="s">
        <v>1946</v>
      </c>
      <c r="B1886">
        <v>870347</v>
      </c>
      <c r="C1886" t="s">
        <v>5407</v>
      </c>
      <c r="D1886" s="12">
        <v>45838</v>
      </c>
      <c r="E1886" t="s">
        <v>3866</v>
      </c>
      <c r="F1886" t="s">
        <v>2787</v>
      </c>
      <c r="G1886" t="s">
        <v>2788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https://aterpa-my.sharepoint.com/:f:/g/personal/luis_nunes_aterpa_com_br/IgCVlEOybDu1RrUmmUcPpVgkATRdwz5TarAfYpSYiAP79mY?e=3yxZxw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6" t="s">
        <v>4787</v>
      </c>
    </row>
    <row r="1887" spans="1:15" hidden="1" x14ac:dyDescent="0.3">
      <c r="A1887" t="s">
        <v>1947</v>
      </c>
      <c r="B1887">
        <v>1437781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2789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https://aterpa-my.sharepoint.com/:f:/g/personal/luis_nunes_aterpa_com_br/IgCVlEOybDu1RrUmmUcPpVgkATRdwz5TarAfYpSYiAP79mY?e=3yxZxw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7" t="s">
        <v>4787</v>
      </c>
    </row>
    <row r="1888" spans="1:15" hidden="1" x14ac:dyDescent="0.3">
      <c r="A1888" t="s">
        <v>1948</v>
      </c>
      <c r="B1888">
        <v>8387236</v>
      </c>
      <c r="C1888" t="s">
        <v>5407</v>
      </c>
      <c r="D1888" s="12">
        <v>45838</v>
      </c>
      <c r="E1888" t="s">
        <v>3867</v>
      </c>
      <c r="F1888" t="s">
        <v>2787</v>
      </c>
      <c r="G1888" t="s">
        <v>2788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https://aterpa-my.sharepoint.com/:f:/g/personal/luis_nunes_aterpa_com_br/IgCVlEOybDu1RrUmmUcPpVgkATRdwz5TarAfYpSYiAP79mY?e=3yxZxw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8" t="s">
        <v>4787</v>
      </c>
    </row>
    <row r="1889" spans="1:15" hidden="1" x14ac:dyDescent="0.3">
      <c r="A1889" t="s">
        <v>1949</v>
      </c>
      <c r="B1889">
        <v>2725704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2789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https://aterpa-my.sharepoint.com/:f:/g/personal/luis_nunes_aterpa_com_br/IgCVlEOybDu1RrUmmUcPpVgkATRdwz5TarAfYpSYiAP79mY?e=3yxZxw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89" t="s">
        <v>4787</v>
      </c>
    </row>
    <row r="1890" spans="1:15" hidden="1" x14ac:dyDescent="0.3">
      <c r="A1890" t="s">
        <v>1950</v>
      </c>
      <c r="B1890">
        <v>1968221</v>
      </c>
      <c r="C1890" t="s">
        <v>5407</v>
      </c>
      <c r="D1890" s="12">
        <v>45838</v>
      </c>
      <c r="E1890" t="s">
        <v>3868</v>
      </c>
      <c r="F1890" t="s">
        <v>2787</v>
      </c>
      <c r="G1890" t="s">
        <v>2788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https://aterpa-my.sharepoint.com/:f:/g/personal/luis_nunes_aterpa_com_br/IgCVlEOybDu1RrUmmUcPpVgkATRdwz5TarAfYpSYiAP79mY?e=3yxZxw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0" t="s">
        <v>4787</v>
      </c>
    </row>
    <row r="1891" spans="1:15" hidden="1" x14ac:dyDescent="0.3">
      <c r="A1891" t="s">
        <v>1951</v>
      </c>
      <c r="B1891">
        <v>3430196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2789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https://aterpa-my.sharepoint.com/:f:/g/personal/luis_nunes_aterpa_com_br/IgCVlEOybDu1RrUmmUcPpVgkATRdwz5TarAfYpSYiAP79mY?e=3yxZxw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1" t="s">
        <v>4787</v>
      </c>
    </row>
    <row r="1892" spans="1:15" hidden="1" x14ac:dyDescent="0.3">
      <c r="A1892" t="s">
        <v>1952</v>
      </c>
      <c r="B1892">
        <v>1718682</v>
      </c>
      <c r="C1892" t="s">
        <v>5407</v>
      </c>
      <c r="D1892" s="12">
        <v>45838</v>
      </c>
      <c r="E1892" t="s">
        <v>3869</v>
      </c>
      <c r="F1892" t="s">
        <v>2787</v>
      </c>
      <c r="G1892" t="s">
        <v>2788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https://aterpa-my.sharepoint.com/:f:/g/personal/luis_nunes_aterpa_com_br/IgCVlEOybDu1RrUmmUcPpVgkATRdwz5TarAfYpSYiAP79mY?e=3yxZxw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2" t="s">
        <v>4787</v>
      </c>
    </row>
    <row r="1893" spans="1:15" hidden="1" x14ac:dyDescent="0.3">
      <c r="A1893" t="s">
        <v>1953</v>
      </c>
      <c r="B1893">
        <v>1789104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2789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https://aterpa-my.sharepoint.com/:f:/g/personal/luis_nunes_aterpa_com_br/IgCVlEOybDu1RrUmmUcPpVgkATRdwz5TarAfYpSYiAP79mY?e=3yxZxw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3" t="s">
        <v>4787</v>
      </c>
    </row>
    <row r="1894" spans="1:15" hidden="1" x14ac:dyDescent="0.3">
      <c r="A1894" t="s">
        <v>1954</v>
      </c>
      <c r="B1894">
        <v>1357029</v>
      </c>
      <c r="C1894" t="s">
        <v>5407</v>
      </c>
      <c r="D1894" s="12">
        <v>45838</v>
      </c>
      <c r="E1894" t="s">
        <v>3870</v>
      </c>
      <c r="F1894" t="s">
        <v>2787</v>
      </c>
      <c r="G1894" t="s">
        <v>2788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https://aterpa-my.sharepoint.com/:f:/g/personal/luis_nunes_aterpa_com_br/IgCVlEOybDu1RrUmmUcPpVgkATRdwz5TarAfYpSYiAP79mY?e=3yxZxw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4" t="s">
        <v>4787</v>
      </c>
    </row>
    <row r="1895" spans="1:15" hidden="1" x14ac:dyDescent="0.3">
      <c r="A1895" t="s">
        <v>1955</v>
      </c>
      <c r="B1895">
        <v>1814736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2789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https://aterpa-my.sharepoint.com/:f:/g/personal/luis_nunes_aterpa_com_br/IgCVlEOybDu1RrUmmUcPpVgkATRdwz5TarAfYpSYiAP79mY?e=3yxZxw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5" t="s">
        <v>4787</v>
      </c>
    </row>
    <row r="1896" spans="1:15" hidden="1" x14ac:dyDescent="0.3">
      <c r="A1896" t="s">
        <v>1956</v>
      </c>
      <c r="B1896">
        <v>1753631</v>
      </c>
      <c r="C1896" t="s">
        <v>5407</v>
      </c>
      <c r="D1896" s="12">
        <v>45838</v>
      </c>
      <c r="E1896" t="s">
        <v>3871</v>
      </c>
      <c r="F1896" t="s">
        <v>2787</v>
      </c>
      <c r="G1896" t="s">
        <v>2788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https://aterpa-my.sharepoint.com/:f:/g/personal/luis_nunes_aterpa_com_br/IgCVlEOybDu1RrUmmUcPpVgkATRdwz5TarAfYpSYiAP79mY?e=3yxZxw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6" t="s">
        <v>4787</v>
      </c>
    </row>
    <row r="1897" spans="1:15" hidden="1" x14ac:dyDescent="0.3">
      <c r="A1897" t="s">
        <v>1957</v>
      </c>
      <c r="B1897">
        <v>1300765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2789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https://aterpa-my.sharepoint.com/:f:/g/personal/luis_nunes_aterpa_com_br/IgCVlEOybDu1RrUmmUcPpVgkATRdwz5TarAfYpSYiAP79mY?e=3yxZxw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7" t="s">
        <v>4787</v>
      </c>
    </row>
    <row r="1898" spans="1:15" hidden="1" x14ac:dyDescent="0.3">
      <c r="A1898" t="s">
        <v>1958</v>
      </c>
      <c r="B1898">
        <v>903483</v>
      </c>
      <c r="C1898" t="s">
        <v>5407</v>
      </c>
      <c r="D1898" s="12">
        <v>45838</v>
      </c>
      <c r="E1898" t="s">
        <v>3872</v>
      </c>
      <c r="F1898" t="s">
        <v>2787</v>
      </c>
      <c r="G1898" t="s">
        <v>2788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https://aterpa-my.sharepoint.com/:f:/g/personal/luis_nunes_aterpa_com_br/IgCVlEOybDu1RrUmmUcPpVgkATRdwz5TarAfYpSYiAP79mY?e=3yxZxw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8" t="s">
        <v>4787</v>
      </c>
    </row>
    <row r="1899" spans="1:15" hidden="1" x14ac:dyDescent="0.3">
      <c r="A1899" t="s">
        <v>1959</v>
      </c>
      <c r="B1899">
        <v>1164708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2789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https://aterpa-my.sharepoint.com/:f:/g/personal/luis_nunes_aterpa_com_br/IgCVlEOybDu1RrUmmUcPpVgkATRdwz5TarAfYpSYiAP79mY?e=3yxZxw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899" t="s">
        <v>4787</v>
      </c>
    </row>
    <row r="1900" spans="1:15" hidden="1" x14ac:dyDescent="0.3">
      <c r="A1900" t="s">
        <v>1960</v>
      </c>
      <c r="B1900">
        <v>1193850</v>
      </c>
      <c r="C1900" t="s">
        <v>5407</v>
      </c>
      <c r="D1900" s="12">
        <v>45838</v>
      </c>
      <c r="E1900" t="s">
        <v>3873</v>
      </c>
      <c r="F1900" t="s">
        <v>2787</v>
      </c>
      <c r="G1900" t="s">
        <v>2788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https://aterpa-my.sharepoint.com/:f:/g/personal/luis_nunes_aterpa_com_br/IgCVlEOybDu1RrUmmUcPpVgkATRdwz5TarAfYpSYiAP79mY?e=3yxZxw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0" t="s">
        <v>4787</v>
      </c>
    </row>
    <row r="1901" spans="1:15" hidden="1" x14ac:dyDescent="0.3">
      <c r="A1901" t="s">
        <v>1961</v>
      </c>
      <c r="B1901">
        <v>1451727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2789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https://aterpa-my.sharepoint.com/:f:/g/personal/luis_nunes_aterpa_com_br/IgCVlEOybDu1RrUmmUcPpVgkATRdwz5TarAfYpSYiAP79mY?e=3yxZxw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1" t="s">
        <v>4787</v>
      </c>
    </row>
    <row r="1902" spans="1:15" hidden="1" x14ac:dyDescent="0.3">
      <c r="A1902" t="s">
        <v>1962</v>
      </c>
      <c r="B1902">
        <v>1937992</v>
      </c>
      <c r="C1902" t="s">
        <v>5407</v>
      </c>
      <c r="D1902" s="12">
        <v>45838</v>
      </c>
      <c r="E1902" t="s">
        <v>3874</v>
      </c>
      <c r="F1902" t="s">
        <v>2787</v>
      </c>
      <c r="G1902" t="s">
        <v>2788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https://aterpa-my.sharepoint.com/:f:/g/personal/luis_nunes_aterpa_com_br/IgCVlEOybDu1RrUmmUcPpVgkATRdwz5TarAfYpSYiAP79mY?e=3yxZxw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2" t="s">
        <v>4787</v>
      </c>
    </row>
    <row r="1903" spans="1:15" hidden="1" x14ac:dyDescent="0.3">
      <c r="A1903" t="s">
        <v>1963</v>
      </c>
      <c r="B1903">
        <v>1546838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2789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https://aterpa-my.sharepoint.com/:f:/g/personal/luis_nunes_aterpa_com_br/IgCVlEOybDu1RrUmmUcPpVgkATRdwz5TarAfYpSYiAP79mY?e=3yxZxw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3" t="s">
        <v>4787</v>
      </c>
    </row>
    <row r="1904" spans="1:15" hidden="1" x14ac:dyDescent="0.3">
      <c r="A1904" t="s">
        <v>1964</v>
      </c>
      <c r="B1904">
        <v>714616</v>
      </c>
      <c r="C1904" t="s">
        <v>5407</v>
      </c>
      <c r="D1904" s="12">
        <v>45838</v>
      </c>
      <c r="E1904" t="s">
        <v>3875</v>
      </c>
      <c r="F1904" t="s">
        <v>2787</v>
      </c>
      <c r="G1904" t="s">
        <v>2788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https://aterpa-my.sharepoint.com/:f:/g/personal/luis_nunes_aterpa_com_br/IgCVlEOybDu1RrUmmUcPpVgkATRdwz5TarAfYpSYiAP79mY?e=3yxZxw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4" t="s">
        <v>4787</v>
      </c>
    </row>
    <row r="1905" spans="1:15" hidden="1" x14ac:dyDescent="0.3">
      <c r="A1905" t="s">
        <v>1965</v>
      </c>
      <c r="B1905">
        <v>1005594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2789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https://aterpa-my.sharepoint.com/:f:/g/personal/luis_nunes_aterpa_com_br/IgCVlEOybDu1RrUmmUcPpVgkATRdwz5TarAfYpSYiAP79mY?e=3yxZxw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5" t="s">
        <v>4787</v>
      </c>
    </row>
    <row r="1906" spans="1:15" hidden="1" x14ac:dyDescent="0.3">
      <c r="A1906" t="s">
        <v>1966</v>
      </c>
      <c r="B1906">
        <v>1031486</v>
      </c>
      <c r="C1906" t="s">
        <v>5407</v>
      </c>
      <c r="D1906" s="12">
        <v>45838</v>
      </c>
      <c r="E1906" t="s">
        <v>3876</v>
      </c>
      <c r="F1906" t="s">
        <v>2787</v>
      </c>
      <c r="G1906" t="s">
        <v>2788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https://aterpa-my.sharepoint.com/:f:/g/personal/luis_nunes_aterpa_com_br/IgCVlEOybDu1RrUmmUcPpVgkATRdwz5TarAfYpSYiAP79mY?e=3yxZxw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6" t="s">
        <v>4787</v>
      </c>
    </row>
    <row r="1907" spans="1:15" hidden="1" x14ac:dyDescent="0.3">
      <c r="A1907" t="s">
        <v>1967</v>
      </c>
      <c r="B1907">
        <v>1353693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2789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https://aterpa-my.sharepoint.com/:f:/g/personal/luis_nunes_aterpa_com_br/IgCVlEOybDu1RrUmmUcPpVgkATRdwz5TarAfYpSYiAP79mY?e=3yxZxw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7" t="s">
        <v>4787</v>
      </c>
    </row>
    <row r="1908" spans="1:15" hidden="1" x14ac:dyDescent="0.3">
      <c r="A1908" t="s">
        <v>1968</v>
      </c>
      <c r="B1908">
        <v>1309825</v>
      </c>
      <c r="C1908" t="s">
        <v>5407</v>
      </c>
      <c r="D1908" s="12">
        <v>45838</v>
      </c>
      <c r="E1908" t="s">
        <v>3877</v>
      </c>
      <c r="F1908" t="s">
        <v>2787</v>
      </c>
      <c r="G1908" t="s">
        <v>2788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https://aterpa-my.sharepoint.com/:f:/g/personal/luis_nunes_aterpa_com_br/IgCVlEOybDu1RrUmmUcPpVgkATRdwz5TarAfYpSYiAP79mY?e=3yxZxw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8" t="s">
        <v>4787</v>
      </c>
    </row>
    <row r="1909" spans="1:15" hidden="1" x14ac:dyDescent="0.3">
      <c r="A1909" t="s">
        <v>1969</v>
      </c>
      <c r="B1909">
        <v>1501576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2789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https://aterpa-my.sharepoint.com/:f:/g/personal/luis_nunes_aterpa_com_br/IgCVlEOybDu1RrUmmUcPpVgkATRdwz5TarAfYpSYiAP79mY?e=3yxZxw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09" t="s">
        <v>4787</v>
      </c>
    </row>
    <row r="1910" spans="1:15" hidden="1" x14ac:dyDescent="0.3">
      <c r="A1910" t="s">
        <v>1970</v>
      </c>
      <c r="B1910">
        <v>583687</v>
      </c>
      <c r="C1910" t="s">
        <v>5407</v>
      </c>
      <c r="D1910" s="12">
        <v>45838</v>
      </c>
      <c r="E1910" t="s">
        <v>3878</v>
      </c>
      <c r="F1910" t="s">
        <v>2787</v>
      </c>
      <c r="G1910" t="s">
        <v>2788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https://aterpa-my.sharepoint.com/:f:/g/personal/luis_nunes_aterpa_com_br/IgCVlEOybDu1RrUmmUcPpVgkATRdwz5TarAfYpSYiAP79mY?e=3yxZxw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0" t="s">
        <v>4787</v>
      </c>
    </row>
    <row r="1911" spans="1:15" hidden="1" x14ac:dyDescent="0.3">
      <c r="A1911" t="s">
        <v>1971</v>
      </c>
      <c r="B1911">
        <v>776455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2789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https://aterpa-my.sharepoint.com/:f:/g/personal/luis_nunes_aterpa_com_br/IgCVlEOybDu1RrUmmUcPpVgkATRdwz5TarAfYpSYiAP79mY?e=3yxZxw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1" t="s">
        <v>4787</v>
      </c>
    </row>
    <row r="1912" spans="1:15" hidden="1" x14ac:dyDescent="0.3">
      <c r="A1912" t="s">
        <v>1972</v>
      </c>
      <c r="B1912">
        <v>1219429</v>
      </c>
      <c r="C1912" t="s">
        <v>5407</v>
      </c>
      <c r="D1912" s="12">
        <v>45838</v>
      </c>
      <c r="E1912" t="s">
        <v>3879</v>
      </c>
      <c r="F1912" t="s">
        <v>2787</v>
      </c>
      <c r="G1912" t="s">
        <v>2788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https://aterpa-my.sharepoint.com/:f:/g/personal/luis_nunes_aterpa_com_br/IgCVlEOybDu1RrUmmUcPpVgkATRdwz5TarAfYpSYiAP79mY?e=3yxZxw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2" t="s">
        <v>4787</v>
      </c>
    </row>
    <row r="1913" spans="1:15" hidden="1" x14ac:dyDescent="0.3">
      <c r="A1913" t="s">
        <v>1973</v>
      </c>
      <c r="B1913">
        <v>1430923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2789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https://aterpa-my.sharepoint.com/:f:/g/personal/luis_nunes_aterpa_com_br/IgCVlEOybDu1RrUmmUcPpVgkATRdwz5TarAfYpSYiAP79mY?e=3yxZxw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3" t="s">
        <v>4787</v>
      </c>
    </row>
    <row r="1914" spans="1:15" hidden="1" x14ac:dyDescent="0.3">
      <c r="A1914" t="s">
        <v>1816</v>
      </c>
      <c r="B1914">
        <v>7245618</v>
      </c>
      <c r="C1914" t="s">
        <v>5407</v>
      </c>
      <c r="D1914" s="12">
        <v>45838</v>
      </c>
      <c r="E1914" t="s">
        <v>3794</v>
      </c>
      <c r="F1914" t="s">
        <v>2787</v>
      </c>
      <c r="G1914" t="s">
        <v>2788</v>
      </c>
      <c r="H1914" t="str">
        <f>IF(_xlfn.XLOOKUP(E1914,LD_01[DOCUMENTO],LD_01[REVISÃO])=F1914,"VIGENTE","OBSOLETO")</f>
        <v>VIGENTE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https://aterpa-my.sharepoint.com/:f:/g/personal/luis_nunes_aterpa_com_br/IgCVlEOybDu1RrUmmUcPpVgkATRdwz5TarAfYpSYiAP79mY?e=3yxZxw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914" t="s">
        <v>4787</v>
      </c>
    </row>
    <row r="1915" spans="1:15" hidden="1" x14ac:dyDescent="0.3">
      <c r="A1915" t="s">
        <v>1817</v>
      </c>
      <c r="B1915">
        <v>8317908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2789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https://aterpa-my.sharepoint.com/:f:/g/personal/luis_nunes_aterpa_com_br/IgCVlEOybDu1RrUmmUcPpVgkATRdwz5TarAfYpSYiAP79mY?e=3yxZxw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1915" t="s">
        <v>4787</v>
      </c>
    </row>
    <row r="1916" spans="1:15" hidden="1" x14ac:dyDescent="0.3">
      <c r="A1916" t="s">
        <v>1818</v>
      </c>
      <c r="B1916">
        <v>7481440</v>
      </c>
      <c r="C1916" t="s">
        <v>5407</v>
      </c>
      <c r="D1916" s="12">
        <v>45838</v>
      </c>
      <c r="E1916" t="s">
        <v>3795</v>
      </c>
      <c r="F1916" t="s">
        <v>2787</v>
      </c>
      <c r="G1916" t="s">
        <v>2788</v>
      </c>
      <c r="H1916" t="str">
        <f>IF(_xlfn.XLOOKUP(E1916,LD_01[DOCUMENTO],LD_01[REVISÃO])=F1916,"VIGENTE","OBSOLETO")</f>
        <v>OBSOLETO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https://aterpa-my.sharepoint.com/:f:/g/personal/luis_nunes_aterpa_com_br/IgCVlEOybDu1RrUmmUcPpVgkATRdwz5TarAfYpSYiAP79mY?e=3yxZxw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6" t="s">
        <v>4787</v>
      </c>
    </row>
    <row r="1917" spans="1:15" hidden="1" x14ac:dyDescent="0.3">
      <c r="A1917" t="s">
        <v>1819</v>
      </c>
      <c r="B1917">
        <v>3524097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2789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https://aterpa-my.sharepoint.com/:f:/g/personal/luis_nunes_aterpa_com_br/IgCVlEOybDu1RrUmmUcPpVgkATRdwz5TarAfYpSYiAP79mY?e=3yxZxw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7" t="s">
        <v>4787</v>
      </c>
    </row>
    <row r="1918" spans="1:15" hidden="1" x14ac:dyDescent="0.3">
      <c r="A1918" t="s">
        <v>1820</v>
      </c>
      <c r="B1918">
        <v>2705305</v>
      </c>
      <c r="C1918" t="s">
        <v>5407</v>
      </c>
      <c r="D1918" s="12">
        <v>45838</v>
      </c>
      <c r="E1918" t="s">
        <v>3796</v>
      </c>
      <c r="F1918" t="s">
        <v>2787</v>
      </c>
      <c r="G1918" t="s">
        <v>2788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https://aterpa-my.sharepoint.com/:f:/g/personal/luis_nunes_aterpa_com_br/IgCVlEOybDu1RrUmmUcPpVgkATRdwz5TarAfYpSYiAP79mY?e=3yxZxw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8" t="s">
        <v>4787</v>
      </c>
    </row>
    <row r="1919" spans="1:15" hidden="1" x14ac:dyDescent="0.3">
      <c r="A1919" t="s">
        <v>1821</v>
      </c>
      <c r="B1919">
        <v>2040798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2789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https://aterpa-my.sharepoint.com/:f:/g/personal/luis_nunes_aterpa_com_br/IgCVlEOybDu1RrUmmUcPpVgkATRdwz5TarAfYpSYiAP79mY?e=3yxZxw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19" t="s">
        <v>4787</v>
      </c>
    </row>
    <row r="1920" spans="1:15" hidden="1" x14ac:dyDescent="0.3">
      <c r="A1920" t="s">
        <v>1822</v>
      </c>
      <c r="B1920">
        <v>4219793</v>
      </c>
      <c r="C1920" t="s">
        <v>5407</v>
      </c>
      <c r="D1920" s="12">
        <v>45838</v>
      </c>
      <c r="E1920" t="s">
        <v>3797</v>
      </c>
      <c r="F1920" t="s">
        <v>2787</v>
      </c>
      <c r="G1920" t="s">
        <v>2788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https://aterpa-my.sharepoint.com/:f:/g/personal/luis_nunes_aterpa_com_br/IgCVlEOybDu1RrUmmUcPpVgkATRdwz5TarAfYpSYiAP79mY?e=3yxZxw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0" t="s">
        <v>4787</v>
      </c>
    </row>
    <row r="1921" spans="1:15" hidden="1" x14ac:dyDescent="0.3">
      <c r="A1921" t="s">
        <v>1823</v>
      </c>
      <c r="B1921">
        <v>2632569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2789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https://aterpa-my.sharepoint.com/:f:/g/personal/luis_nunes_aterpa_com_br/IgCVlEOybDu1RrUmmUcPpVgkATRdwz5TarAfYpSYiAP79mY?e=3yxZxw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1" t="s">
        <v>4787</v>
      </c>
    </row>
    <row r="1922" spans="1:15" hidden="1" x14ac:dyDescent="0.3">
      <c r="A1922" t="s">
        <v>1824</v>
      </c>
      <c r="B1922">
        <v>3452629</v>
      </c>
      <c r="C1922" t="s">
        <v>5407</v>
      </c>
      <c r="D1922" s="12">
        <v>45838</v>
      </c>
      <c r="E1922" t="s">
        <v>3798</v>
      </c>
      <c r="F1922" t="s">
        <v>2787</v>
      </c>
      <c r="G1922" t="s">
        <v>2788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https://aterpa-my.sharepoint.com/:f:/g/personal/luis_nunes_aterpa_com_br/IgCVlEOybDu1RrUmmUcPpVgkATRdwz5TarAfYpSYiAP79mY?e=3yxZxw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2" t="s">
        <v>4787</v>
      </c>
    </row>
    <row r="1923" spans="1:15" hidden="1" x14ac:dyDescent="0.3">
      <c r="A1923" t="s">
        <v>1825</v>
      </c>
      <c r="B1923">
        <v>2301593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2789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https://aterpa-my.sharepoint.com/:f:/g/personal/luis_nunes_aterpa_com_br/IgCVlEOybDu1RrUmmUcPpVgkATRdwz5TarAfYpSYiAP79mY?e=3yxZxw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3" t="s">
        <v>4787</v>
      </c>
    </row>
    <row r="1924" spans="1:15" hidden="1" x14ac:dyDescent="0.3">
      <c r="A1924" t="s">
        <v>1826</v>
      </c>
      <c r="B1924">
        <v>393191</v>
      </c>
      <c r="C1924" t="s">
        <v>5407</v>
      </c>
      <c r="D1924" s="12">
        <v>45838</v>
      </c>
      <c r="E1924" t="s">
        <v>3799</v>
      </c>
      <c r="F1924" t="s">
        <v>2787</v>
      </c>
      <c r="G1924" t="s">
        <v>2788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https://aterpa-my.sharepoint.com/:f:/g/personal/luis_nunes_aterpa_com_br/IgCVlEOybDu1RrUmmUcPpVgkATRdwz5TarAfYpSYiAP79mY?e=3yxZxw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4" t="s">
        <v>4787</v>
      </c>
    </row>
    <row r="1925" spans="1:15" hidden="1" x14ac:dyDescent="0.3">
      <c r="A1925" t="s">
        <v>1827</v>
      </c>
      <c r="B1925">
        <v>252598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2789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https://aterpa-my.sharepoint.com/:f:/g/personal/luis_nunes_aterpa_com_br/IgCVlEOybDu1RrUmmUcPpVgkATRdwz5TarAfYpSYiAP79mY?e=3yxZxw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5" t="s">
        <v>4787</v>
      </c>
    </row>
    <row r="1926" spans="1:15" hidden="1" x14ac:dyDescent="0.3">
      <c r="A1926" t="s">
        <v>1828</v>
      </c>
      <c r="B1926">
        <v>251536</v>
      </c>
      <c r="C1926" t="s">
        <v>5407</v>
      </c>
      <c r="D1926" s="12">
        <v>45838</v>
      </c>
      <c r="E1926" t="s">
        <v>3800</v>
      </c>
      <c r="F1926" t="s">
        <v>2787</v>
      </c>
      <c r="G1926" t="s">
        <v>2788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https://aterpa-my.sharepoint.com/:f:/g/personal/luis_nunes_aterpa_com_br/IgCVlEOybDu1RrUmmUcPpVgkATRdwz5TarAfYpSYiAP79mY?e=3yxZxw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6" t="s">
        <v>4787</v>
      </c>
    </row>
    <row r="1927" spans="1:15" hidden="1" x14ac:dyDescent="0.3">
      <c r="A1927" t="s">
        <v>1829</v>
      </c>
      <c r="B1927">
        <v>274068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2789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https://aterpa-my.sharepoint.com/:f:/g/personal/luis_nunes_aterpa_com_br/IgCVlEOybDu1RrUmmUcPpVgkATRdwz5TarAfYpSYiAP79mY?e=3yxZxw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7" t="s">
        <v>4787</v>
      </c>
    </row>
    <row r="1928" spans="1:15" hidden="1" x14ac:dyDescent="0.3">
      <c r="A1928" t="s">
        <v>1830</v>
      </c>
      <c r="B1928">
        <v>3554717</v>
      </c>
      <c r="C1928" t="s">
        <v>5407</v>
      </c>
      <c r="D1928" s="12">
        <v>45838</v>
      </c>
      <c r="E1928" t="s">
        <v>3801</v>
      </c>
      <c r="F1928" t="s">
        <v>2787</v>
      </c>
      <c r="G1928" t="s">
        <v>2788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https://aterpa-my.sharepoint.com/:f:/g/personal/luis_nunes_aterpa_com_br/IgCVlEOybDu1RrUmmUcPpVgkATRdwz5TarAfYpSYiAP79mY?e=3yxZxw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8" t="s">
        <v>4787</v>
      </c>
    </row>
    <row r="1929" spans="1:15" hidden="1" x14ac:dyDescent="0.3">
      <c r="A1929" t="s">
        <v>1831</v>
      </c>
      <c r="B1929">
        <v>2028205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2789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https://aterpa-my.sharepoint.com/:f:/g/personal/luis_nunes_aterpa_com_br/IgCVlEOybDu1RrUmmUcPpVgkATRdwz5TarAfYpSYiAP79mY?e=3yxZxw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29" t="s">
        <v>4787</v>
      </c>
    </row>
    <row r="1930" spans="1:15" hidden="1" x14ac:dyDescent="0.3">
      <c r="A1930" t="s">
        <v>1832</v>
      </c>
      <c r="B1930">
        <v>1307042</v>
      </c>
      <c r="C1930" t="s">
        <v>5407</v>
      </c>
      <c r="D1930" s="12">
        <v>45838</v>
      </c>
      <c r="E1930" t="s">
        <v>3802</v>
      </c>
      <c r="F1930" t="s">
        <v>2787</v>
      </c>
      <c r="G1930" t="s">
        <v>2788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https://aterpa-my.sharepoint.com/:f:/g/personal/luis_nunes_aterpa_com_br/IgCVlEOybDu1RrUmmUcPpVgkATRdwz5TarAfYpSYiAP79mY?e=3yxZxw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0" t="s">
        <v>4787</v>
      </c>
    </row>
    <row r="1931" spans="1:15" hidden="1" x14ac:dyDescent="0.3">
      <c r="A1931" t="s">
        <v>1833</v>
      </c>
      <c r="B1931">
        <v>1657052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2789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https://aterpa-my.sharepoint.com/:f:/g/personal/luis_nunes_aterpa_com_br/IgCVlEOybDu1RrUmmUcPpVgkATRdwz5TarAfYpSYiAP79mY?e=3yxZxw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1" t="s">
        <v>4787</v>
      </c>
    </row>
    <row r="1932" spans="1:15" hidden="1" x14ac:dyDescent="0.3">
      <c r="A1932" t="s">
        <v>1834</v>
      </c>
      <c r="B1932">
        <v>167608</v>
      </c>
      <c r="C1932" t="s">
        <v>5407</v>
      </c>
      <c r="D1932" s="12">
        <v>45838</v>
      </c>
      <c r="E1932" t="s">
        <v>3803</v>
      </c>
      <c r="F1932" t="s">
        <v>2787</v>
      </c>
      <c r="G1932" t="s">
        <v>2788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https://aterpa-my.sharepoint.com/:f:/g/personal/luis_nunes_aterpa_com_br/IgCVlEOybDu1RrUmmUcPpVgkATRdwz5TarAfYpSYiAP79mY?e=3yxZxw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2" t="s">
        <v>4787</v>
      </c>
    </row>
    <row r="1933" spans="1:15" hidden="1" x14ac:dyDescent="0.3">
      <c r="A1933" t="s">
        <v>1835</v>
      </c>
      <c r="B1933">
        <v>237581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2789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https://aterpa-my.sharepoint.com/:f:/g/personal/luis_nunes_aterpa_com_br/IgCVlEOybDu1RrUmmUcPpVgkATRdwz5TarAfYpSYiAP79mY?e=3yxZxw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3" t="s">
        <v>4787</v>
      </c>
    </row>
    <row r="1934" spans="1:15" hidden="1" x14ac:dyDescent="0.3">
      <c r="A1934" t="s">
        <v>1836</v>
      </c>
      <c r="B1934">
        <v>3547770</v>
      </c>
      <c r="C1934" t="s">
        <v>5407</v>
      </c>
      <c r="D1934" s="12">
        <v>45838</v>
      </c>
      <c r="E1934" t="s">
        <v>3804</v>
      </c>
      <c r="F1934" t="s">
        <v>2787</v>
      </c>
      <c r="G1934" t="s">
        <v>2788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https://aterpa-my.sharepoint.com/:f:/g/personal/luis_nunes_aterpa_com_br/IgCVlEOybDu1RrUmmUcPpVgkATRdwz5TarAfYpSYiAP79mY?e=3yxZxw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4" t="s">
        <v>4787</v>
      </c>
    </row>
    <row r="1935" spans="1:15" hidden="1" x14ac:dyDescent="0.3">
      <c r="A1935" t="s">
        <v>1837</v>
      </c>
      <c r="B1935">
        <v>2005365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2789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https://aterpa-my.sharepoint.com/:f:/g/personal/luis_nunes_aterpa_com_br/IgCVlEOybDu1RrUmmUcPpVgkATRdwz5TarAfYpSYiAP79mY?e=3yxZxw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5" t="s">
        <v>4787</v>
      </c>
    </row>
    <row r="1936" spans="1:15" hidden="1" x14ac:dyDescent="0.3">
      <c r="A1936" t="s">
        <v>1838</v>
      </c>
      <c r="B1936">
        <v>1290831</v>
      </c>
      <c r="C1936" t="s">
        <v>5407</v>
      </c>
      <c r="D1936" s="12">
        <v>45838</v>
      </c>
      <c r="E1936" t="s">
        <v>3805</v>
      </c>
      <c r="F1936" t="s">
        <v>2787</v>
      </c>
      <c r="G1936" t="s">
        <v>2788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https://aterpa-my.sharepoint.com/:f:/g/personal/luis_nunes_aterpa_com_br/IgCVlEOybDu1RrUmmUcPpVgkATRdwz5TarAfYpSYiAP79mY?e=3yxZxw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6" t="s">
        <v>4787</v>
      </c>
    </row>
    <row r="1937" spans="1:15" hidden="1" x14ac:dyDescent="0.3">
      <c r="A1937" t="s">
        <v>1839</v>
      </c>
      <c r="B1937">
        <v>1651916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2789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https://aterpa-my.sharepoint.com/:f:/g/personal/luis_nunes_aterpa_com_br/IgCVlEOybDu1RrUmmUcPpVgkATRdwz5TarAfYpSYiAP79mY?e=3yxZxw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7" t="s">
        <v>4787</v>
      </c>
    </row>
    <row r="1938" spans="1:15" hidden="1" x14ac:dyDescent="0.3">
      <c r="A1938" t="s">
        <v>1840</v>
      </c>
      <c r="B1938">
        <v>167519</v>
      </c>
      <c r="C1938" t="s">
        <v>5407</v>
      </c>
      <c r="D1938" s="12">
        <v>45838</v>
      </c>
      <c r="E1938" t="s">
        <v>3806</v>
      </c>
      <c r="F1938" t="s">
        <v>2787</v>
      </c>
      <c r="G1938" t="s">
        <v>2788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https://aterpa-my.sharepoint.com/:f:/g/personal/luis_nunes_aterpa_com_br/IgCVlEOybDu1RrUmmUcPpVgkATRdwz5TarAfYpSYiAP79mY?e=3yxZxw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8" t="s">
        <v>4787</v>
      </c>
    </row>
    <row r="1939" spans="1:15" hidden="1" x14ac:dyDescent="0.3">
      <c r="A1939" t="s">
        <v>1841</v>
      </c>
      <c r="B1939">
        <v>237614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2789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https://aterpa-my.sharepoint.com/:f:/g/personal/luis_nunes_aterpa_com_br/IgCVlEOybDu1RrUmmUcPpVgkATRdwz5TarAfYpSYiAP79mY?e=3yxZxw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39" t="s">
        <v>4787</v>
      </c>
    </row>
    <row r="1940" spans="1:15" hidden="1" x14ac:dyDescent="0.3">
      <c r="A1940" t="s">
        <v>1842</v>
      </c>
      <c r="B1940">
        <v>2476583</v>
      </c>
      <c r="C1940" t="s">
        <v>5407</v>
      </c>
      <c r="D1940" s="12">
        <v>45838</v>
      </c>
      <c r="E1940" t="s">
        <v>3807</v>
      </c>
      <c r="F1940" t="s">
        <v>2787</v>
      </c>
      <c r="G1940" t="s">
        <v>2788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https://aterpa-my.sharepoint.com/:f:/g/personal/luis_nunes_aterpa_com_br/IgCVlEOybDu1RrUmmUcPpVgkATRdwz5TarAfYpSYiAP79mY?e=3yxZxw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0" t="s">
        <v>4787</v>
      </c>
    </row>
    <row r="1941" spans="1:15" hidden="1" x14ac:dyDescent="0.3">
      <c r="A1941" t="s">
        <v>1843</v>
      </c>
      <c r="B1941">
        <v>1968117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2789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https://aterpa-my.sharepoint.com/:f:/g/personal/luis_nunes_aterpa_com_br/IgCVlEOybDu1RrUmmUcPpVgkATRdwz5TarAfYpSYiAP79mY?e=3yxZxw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1" t="s">
        <v>4787</v>
      </c>
    </row>
    <row r="1942" spans="1:15" hidden="1" x14ac:dyDescent="0.3">
      <c r="A1942" t="s">
        <v>1844</v>
      </c>
      <c r="B1942">
        <v>658935</v>
      </c>
      <c r="C1942" t="s">
        <v>5407</v>
      </c>
      <c r="D1942" s="12">
        <v>45838</v>
      </c>
      <c r="E1942" t="s">
        <v>3808</v>
      </c>
      <c r="F1942" t="s">
        <v>2787</v>
      </c>
      <c r="G1942" t="s">
        <v>2788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https://aterpa-my.sharepoint.com/:f:/g/personal/luis_nunes_aterpa_com_br/IgCVlEOybDu1RrUmmUcPpVgkATRdwz5TarAfYpSYiAP79mY?e=3yxZxw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2" t="s">
        <v>4787</v>
      </c>
    </row>
    <row r="1943" spans="1:15" hidden="1" x14ac:dyDescent="0.3">
      <c r="A1943" t="s">
        <v>1845</v>
      </c>
      <c r="B1943">
        <v>387774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2789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https://aterpa-my.sharepoint.com/:f:/g/personal/luis_nunes_aterpa_com_br/IgCVlEOybDu1RrUmmUcPpVgkATRdwz5TarAfYpSYiAP79mY?e=3yxZxw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3" t="s">
        <v>4787</v>
      </c>
    </row>
    <row r="1944" spans="1:15" hidden="1" x14ac:dyDescent="0.3">
      <c r="A1944" t="s">
        <v>1846</v>
      </c>
      <c r="B1944">
        <v>675549</v>
      </c>
      <c r="C1944" t="s">
        <v>5407</v>
      </c>
      <c r="D1944" s="12">
        <v>45838</v>
      </c>
      <c r="E1944" t="s">
        <v>3809</v>
      </c>
      <c r="F1944" t="s">
        <v>2787</v>
      </c>
      <c r="G1944" t="s">
        <v>2788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https://aterpa-my.sharepoint.com/:f:/g/personal/luis_nunes_aterpa_com_br/IgCVlEOybDu1RrUmmUcPpVgkATRdwz5TarAfYpSYiAP79mY?e=3yxZxw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4" t="s">
        <v>4787</v>
      </c>
    </row>
    <row r="1945" spans="1:15" hidden="1" x14ac:dyDescent="0.3">
      <c r="A1945" t="s">
        <v>1847</v>
      </c>
      <c r="B1945">
        <v>1269893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2789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https://aterpa-my.sharepoint.com/:f:/g/personal/luis_nunes_aterpa_com_br/IgCVlEOybDu1RrUmmUcPpVgkATRdwz5TarAfYpSYiAP79mY?e=3yxZxw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5" t="s">
        <v>4787</v>
      </c>
    </row>
    <row r="1946" spans="1:15" hidden="1" x14ac:dyDescent="0.3">
      <c r="A1946" t="s">
        <v>1848</v>
      </c>
      <c r="B1946">
        <v>171783</v>
      </c>
      <c r="C1946" t="s">
        <v>5407</v>
      </c>
      <c r="D1946" s="12">
        <v>45838</v>
      </c>
      <c r="E1946" t="s">
        <v>3810</v>
      </c>
      <c r="F1946" t="s">
        <v>2787</v>
      </c>
      <c r="G1946" t="s">
        <v>2788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https://aterpa-my.sharepoint.com/:f:/g/personal/luis_nunes_aterpa_com_br/IgCVlEOybDu1RrUmmUcPpVgkATRdwz5TarAfYpSYiAP79mY?e=3yxZxw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6" t="s">
        <v>4787</v>
      </c>
    </row>
    <row r="1947" spans="1:15" hidden="1" x14ac:dyDescent="0.3">
      <c r="A1947" t="s">
        <v>1849</v>
      </c>
      <c r="B1947">
        <v>237493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2789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https://aterpa-my.sharepoint.com/:f:/g/personal/luis_nunes_aterpa_com_br/IgCVlEOybDu1RrUmmUcPpVgkATRdwz5TarAfYpSYiAP79mY?e=3yxZxw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7" t="s">
        <v>4787</v>
      </c>
    </row>
    <row r="1948" spans="1:15" hidden="1" x14ac:dyDescent="0.3">
      <c r="A1948" t="s">
        <v>1979</v>
      </c>
      <c r="B1948">
        <v>7981030</v>
      </c>
      <c r="C1948" t="s">
        <v>5407</v>
      </c>
      <c r="D1948" s="12">
        <v>45838</v>
      </c>
      <c r="E1948" t="s">
        <v>3885</v>
      </c>
      <c r="F1948" t="s">
        <v>2787</v>
      </c>
      <c r="G1948" t="s">
        <v>2788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https://aterpa-my.sharepoint.com/:f:/g/personal/luis_nunes_aterpa_com_br/IgCVlEOybDu1RrUmmUcPpVgkATRdwz5TarAfYpSYiAP79mY?e=3yxZxw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8" t="s">
        <v>4787</v>
      </c>
    </row>
    <row r="1949" spans="1:15" hidden="1" x14ac:dyDescent="0.3">
      <c r="A1949" t="s">
        <v>1980</v>
      </c>
      <c r="B1949">
        <v>1524657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2789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https://aterpa-my.sharepoint.com/:f:/g/personal/luis_nunes_aterpa_com_br/IgCVlEOybDu1RrUmmUcPpVgkATRdwz5TarAfYpSYiAP79mY?e=3yxZxw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49" t="s">
        <v>4787</v>
      </c>
    </row>
    <row r="1950" spans="1:15" hidden="1" x14ac:dyDescent="0.3">
      <c r="A1950" t="s">
        <v>1981</v>
      </c>
      <c r="B1950">
        <v>9378940</v>
      </c>
      <c r="C1950" t="s">
        <v>5407</v>
      </c>
      <c r="D1950" s="12">
        <v>45838</v>
      </c>
      <c r="E1950" t="s">
        <v>3886</v>
      </c>
      <c r="F1950" t="s">
        <v>2787</v>
      </c>
      <c r="G1950" t="s">
        <v>2788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https://aterpa-my.sharepoint.com/:f:/g/personal/luis_nunes_aterpa_com_br/IgCVlEOybDu1RrUmmUcPpVgkATRdwz5TarAfYpSYiAP79mY?e=3yxZxw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0" t="s">
        <v>4787</v>
      </c>
    </row>
    <row r="1951" spans="1:15" hidden="1" x14ac:dyDescent="0.3">
      <c r="A1951" t="s">
        <v>1982</v>
      </c>
      <c r="B1951">
        <v>2139288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2789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https://aterpa-my.sharepoint.com/:f:/g/personal/luis_nunes_aterpa_com_br/IgCVlEOybDu1RrUmmUcPpVgkATRdwz5TarAfYpSYiAP79mY?e=3yxZxw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1" t="s">
        <v>4787</v>
      </c>
    </row>
    <row r="1952" spans="1:15" hidden="1" x14ac:dyDescent="0.3">
      <c r="A1952" t="s">
        <v>1983</v>
      </c>
      <c r="B1952">
        <v>389118</v>
      </c>
      <c r="C1952" t="s">
        <v>5407</v>
      </c>
      <c r="D1952" s="12">
        <v>45838</v>
      </c>
      <c r="E1952" t="s">
        <v>3887</v>
      </c>
      <c r="F1952" t="s">
        <v>2787</v>
      </c>
      <c r="G1952" t="s">
        <v>2788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https://aterpa-my.sharepoint.com/:f:/g/personal/luis_nunes_aterpa_com_br/IgCVlEOybDu1RrUmmUcPpVgkATRdwz5TarAfYpSYiAP79mY?e=3yxZxw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2" t="s">
        <v>4787</v>
      </c>
    </row>
    <row r="1953" spans="1:15" hidden="1" x14ac:dyDescent="0.3">
      <c r="A1953" t="s">
        <v>1984</v>
      </c>
      <c r="B1953">
        <v>276855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2789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https://aterpa-my.sharepoint.com/:f:/g/personal/luis_nunes_aterpa_com_br/IgCVlEOybDu1RrUmmUcPpVgkATRdwz5TarAfYpSYiAP79mY?e=3yxZxw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3" t="s">
        <v>4787</v>
      </c>
    </row>
    <row r="1954" spans="1:15" hidden="1" x14ac:dyDescent="0.3">
      <c r="A1954" t="s">
        <v>1985</v>
      </c>
      <c r="B1954">
        <v>1633356</v>
      </c>
      <c r="C1954" t="s">
        <v>5407</v>
      </c>
      <c r="D1954" s="12">
        <v>45838</v>
      </c>
      <c r="E1954" t="s">
        <v>3888</v>
      </c>
      <c r="F1954" t="s">
        <v>2787</v>
      </c>
      <c r="G1954" t="s">
        <v>2788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https://aterpa-my.sharepoint.com/:f:/g/personal/luis_nunes_aterpa_com_br/IgCVlEOybDu1RrUmmUcPpVgkATRdwz5TarAfYpSYiAP79mY?e=3yxZxw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4" t="s">
        <v>4787</v>
      </c>
    </row>
    <row r="1955" spans="1:15" hidden="1" x14ac:dyDescent="0.3">
      <c r="A1955" t="s">
        <v>1986</v>
      </c>
      <c r="B1955">
        <v>1263094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2789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https://aterpa-my.sharepoint.com/:f:/g/personal/luis_nunes_aterpa_com_br/IgCVlEOybDu1RrUmmUcPpVgkATRdwz5TarAfYpSYiAP79mY?e=3yxZxw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5" t="s">
        <v>4787</v>
      </c>
    </row>
    <row r="1956" spans="1:15" hidden="1" x14ac:dyDescent="0.3">
      <c r="A1956" t="s">
        <v>1987</v>
      </c>
      <c r="B1956">
        <v>3737535</v>
      </c>
      <c r="C1956" t="s">
        <v>5407</v>
      </c>
      <c r="D1956" s="12">
        <v>45838</v>
      </c>
      <c r="E1956" t="s">
        <v>3889</v>
      </c>
      <c r="F1956" t="s">
        <v>2787</v>
      </c>
      <c r="G1956" t="s">
        <v>2788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https://aterpa-my.sharepoint.com/:f:/g/personal/luis_nunes_aterpa_com_br/IgCVlEOybDu1RrUmmUcPpVgkATRdwz5TarAfYpSYiAP79mY?e=3yxZxw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6" t="s">
        <v>4787</v>
      </c>
    </row>
    <row r="1957" spans="1:15" hidden="1" x14ac:dyDescent="0.3">
      <c r="A1957" t="s">
        <v>1988</v>
      </c>
      <c r="B1957">
        <v>1752348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2789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https://aterpa-my.sharepoint.com/:f:/g/personal/luis_nunes_aterpa_com_br/IgCVlEOybDu1RrUmmUcPpVgkATRdwz5TarAfYpSYiAP79mY?e=3yxZxw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7" t="s">
        <v>4787</v>
      </c>
    </row>
    <row r="1958" spans="1:15" hidden="1" x14ac:dyDescent="0.3">
      <c r="A1958" t="s">
        <v>1989</v>
      </c>
      <c r="B1958">
        <v>1974599</v>
      </c>
      <c r="C1958" t="s">
        <v>5407</v>
      </c>
      <c r="D1958" s="12">
        <v>45838</v>
      </c>
      <c r="E1958" t="s">
        <v>3890</v>
      </c>
      <c r="F1958" t="s">
        <v>2787</v>
      </c>
      <c r="G1958" t="s">
        <v>2788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https://aterpa-my.sharepoint.com/:f:/g/personal/luis_nunes_aterpa_com_br/IgCVlEOybDu1RrUmmUcPpVgkATRdwz5TarAfYpSYiAP79mY?e=3yxZxw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8" t="s">
        <v>4787</v>
      </c>
    </row>
    <row r="1959" spans="1:15" hidden="1" x14ac:dyDescent="0.3">
      <c r="A1959" t="s">
        <v>1990</v>
      </c>
      <c r="B1959">
        <v>1201356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2789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https://aterpa-my.sharepoint.com/:f:/g/personal/luis_nunes_aterpa_com_br/IgCVlEOybDu1RrUmmUcPpVgkATRdwz5TarAfYpSYiAP79mY?e=3yxZxw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59" t="s">
        <v>4787</v>
      </c>
    </row>
    <row r="1960" spans="1:15" hidden="1" x14ac:dyDescent="0.3">
      <c r="A1960" t="s">
        <v>1991</v>
      </c>
      <c r="B1960">
        <v>5177982</v>
      </c>
      <c r="C1960" t="s">
        <v>5407</v>
      </c>
      <c r="D1960" s="12">
        <v>45838</v>
      </c>
      <c r="E1960" t="s">
        <v>3891</v>
      </c>
      <c r="F1960" t="s">
        <v>2787</v>
      </c>
      <c r="G1960" t="s">
        <v>2788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https://aterpa-my.sharepoint.com/:f:/g/personal/luis_nunes_aterpa_com_br/IgCVlEOybDu1RrUmmUcPpVgkATRdwz5TarAfYpSYiAP79mY?e=3yxZxw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0" t="s">
        <v>4787</v>
      </c>
    </row>
    <row r="1961" spans="1:15" hidden="1" x14ac:dyDescent="0.3">
      <c r="A1961" t="s">
        <v>1992</v>
      </c>
      <c r="B1961">
        <v>2318305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2789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https://aterpa-my.sharepoint.com/:f:/g/personal/luis_nunes_aterpa_com_br/IgCVlEOybDu1RrUmmUcPpVgkATRdwz5TarAfYpSYiAP79mY?e=3yxZxw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1" t="s">
        <v>4787</v>
      </c>
    </row>
    <row r="1962" spans="1:15" hidden="1" x14ac:dyDescent="0.3">
      <c r="A1962" t="s">
        <v>1993</v>
      </c>
      <c r="B1962">
        <v>6684229</v>
      </c>
      <c r="C1962" t="s">
        <v>5407</v>
      </c>
      <c r="D1962" s="12">
        <v>45838</v>
      </c>
      <c r="E1962" t="s">
        <v>3892</v>
      </c>
      <c r="F1962" t="s">
        <v>2787</v>
      </c>
      <c r="G1962" t="s">
        <v>2788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https://aterpa-my.sharepoint.com/:f:/g/personal/luis_nunes_aterpa_com_br/IgCVlEOybDu1RrUmmUcPpVgkATRdwz5TarAfYpSYiAP79mY?e=3yxZxw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2" t="s">
        <v>4787</v>
      </c>
    </row>
    <row r="1963" spans="1:15" hidden="1" x14ac:dyDescent="0.3">
      <c r="A1963" t="s">
        <v>1994</v>
      </c>
      <c r="B1963">
        <v>2243406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2789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https://aterpa-my.sharepoint.com/:f:/g/personal/luis_nunes_aterpa_com_br/IgCVlEOybDu1RrUmmUcPpVgkATRdwz5TarAfYpSYiAP79mY?e=3yxZxw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3" t="s">
        <v>4787</v>
      </c>
    </row>
    <row r="1964" spans="1:15" hidden="1" x14ac:dyDescent="0.3">
      <c r="A1964" t="s">
        <v>1995</v>
      </c>
      <c r="B1964">
        <v>6090511</v>
      </c>
      <c r="C1964" t="s">
        <v>5407</v>
      </c>
      <c r="D1964" s="12">
        <v>45838</v>
      </c>
      <c r="E1964" t="s">
        <v>3893</v>
      </c>
      <c r="F1964" t="s">
        <v>2787</v>
      </c>
      <c r="G1964" t="s">
        <v>2788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https://aterpa-my.sharepoint.com/:f:/g/personal/luis_nunes_aterpa_com_br/IgCVlEOybDu1RrUmmUcPpVgkATRdwz5TarAfYpSYiAP79mY?e=3yxZxw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4" t="s">
        <v>4787</v>
      </c>
    </row>
    <row r="1965" spans="1:15" hidden="1" x14ac:dyDescent="0.3">
      <c r="A1965" t="s">
        <v>1996</v>
      </c>
      <c r="B1965">
        <v>2007507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2789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https://aterpa-my.sharepoint.com/:f:/g/personal/luis_nunes_aterpa_com_br/IgCVlEOybDu1RrUmmUcPpVgkATRdwz5TarAfYpSYiAP79mY?e=3yxZxw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5" t="s">
        <v>4787</v>
      </c>
    </row>
    <row r="1966" spans="1:15" hidden="1" x14ac:dyDescent="0.3">
      <c r="A1966" t="s">
        <v>1997</v>
      </c>
      <c r="B1966">
        <v>6140886</v>
      </c>
      <c r="C1966" t="s">
        <v>5407</v>
      </c>
      <c r="D1966" s="12">
        <v>45838</v>
      </c>
      <c r="E1966" t="s">
        <v>3894</v>
      </c>
      <c r="F1966" t="s">
        <v>2787</v>
      </c>
      <c r="G1966" t="s">
        <v>2788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https://aterpa-my.sharepoint.com/:f:/g/personal/luis_nunes_aterpa_com_br/IgCVlEOybDu1RrUmmUcPpVgkATRdwz5TarAfYpSYiAP79mY?e=3yxZxw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6" t="s">
        <v>4787</v>
      </c>
    </row>
    <row r="1967" spans="1:15" hidden="1" x14ac:dyDescent="0.3">
      <c r="A1967" t="s">
        <v>1998</v>
      </c>
      <c r="B1967">
        <v>2054784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2789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https://aterpa-my.sharepoint.com/:f:/g/personal/luis_nunes_aterpa_com_br/IgCVlEOybDu1RrUmmUcPpVgkATRdwz5TarAfYpSYiAP79mY?e=3yxZxw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7" t="s">
        <v>4787</v>
      </c>
    </row>
    <row r="1968" spans="1:15" hidden="1" x14ac:dyDescent="0.3">
      <c r="A1968" t="s">
        <v>1999</v>
      </c>
      <c r="B1968">
        <v>281733</v>
      </c>
      <c r="C1968" t="s">
        <v>5407</v>
      </c>
      <c r="D1968" s="12">
        <v>45838</v>
      </c>
      <c r="E1968" t="s">
        <v>3895</v>
      </c>
      <c r="F1968" t="s">
        <v>2787</v>
      </c>
      <c r="G1968" t="s">
        <v>2788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https://aterpa-my.sharepoint.com/:f:/g/personal/luis_nunes_aterpa_com_br/IgCVlEOybDu1RrUmmUcPpVgkATRdwz5TarAfYpSYiAP79mY?e=3yxZxw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8" t="s">
        <v>4787</v>
      </c>
    </row>
    <row r="1969" spans="1:15" hidden="1" x14ac:dyDescent="0.3">
      <c r="A1969" t="s">
        <v>2000</v>
      </c>
      <c r="B1969">
        <v>2293200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2789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https://aterpa-my.sharepoint.com/:f:/g/personal/luis_nunes_aterpa_com_br/IgCVlEOybDu1RrUmmUcPpVgkATRdwz5TarAfYpSYiAP79mY?e=3yxZxw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69" t="s">
        <v>4787</v>
      </c>
    </row>
    <row r="1970" spans="1:15" hidden="1" x14ac:dyDescent="0.3">
      <c r="A1970" t="s">
        <v>2001</v>
      </c>
      <c r="B1970">
        <v>242488</v>
      </c>
      <c r="C1970" t="s">
        <v>5407</v>
      </c>
      <c r="D1970" s="12">
        <v>45838</v>
      </c>
      <c r="E1970" t="s">
        <v>3896</v>
      </c>
      <c r="F1970" t="s">
        <v>2787</v>
      </c>
      <c r="G1970" t="s">
        <v>2788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https://aterpa-my.sharepoint.com/:f:/g/personal/luis_nunes_aterpa_com_br/IgCVlEOybDu1RrUmmUcPpVgkATRdwz5TarAfYpSYiAP79mY?e=3yxZxw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0" t="s">
        <v>4787</v>
      </c>
    </row>
    <row r="1971" spans="1:15" hidden="1" x14ac:dyDescent="0.3">
      <c r="A1971" t="s">
        <v>2002</v>
      </c>
      <c r="B1971">
        <v>236172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2789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https://aterpa-my.sharepoint.com/:f:/g/personal/luis_nunes_aterpa_com_br/IgCVlEOybDu1RrUmmUcPpVgkATRdwz5TarAfYpSYiAP79mY?e=3yxZxw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1" t="s">
        <v>4787</v>
      </c>
    </row>
    <row r="1972" spans="1:15" hidden="1" x14ac:dyDescent="0.3">
      <c r="A1972" t="s">
        <v>2003</v>
      </c>
      <c r="B1972">
        <v>782617</v>
      </c>
      <c r="C1972" t="s">
        <v>5407</v>
      </c>
      <c r="D1972" s="12">
        <v>45838</v>
      </c>
      <c r="E1972" t="s">
        <v>3897</v>
      </c>
      <c r="F1972" t="s">
        <v>2787</v>
      </c>
      <c r="G1972" t="s">
        <v>2788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https://aterpa-my.sharepoint.com/:f:/g/personal/luis_nunes_aterpa_com_br/IgCVlEOybDu1RrUmmUcPpVgkATRdwz5TarAfYpSYiAP79mY?e=3yxZxw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2" t="s">
        <v>4787</v>
      </c>
    </row>
    <row r="1973" spans="1:15" hidden="1" x14ac:dyDescent="0.3">
      <c r="A1973" t="s">
        <v>2004</v>
      </c>
      <c r="B1973">
        <v>766960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2789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https://aterpa-my.sharepoint.com/:f:/g/personal/luis_nunes_aterpa_com_br/IgCVlEOybDu1RrUmmUcPpVgkATRdwz5TarAfYpSYiAP79mY?e=3yxZxw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3" t="s">
        <v>4787</v>
      </c>
    </row>
    <row r="1974" spans="1:15" hidden="1" x14ac:dyDescent="0.3">
      <c r="A1974" t="s">
        <v>2005</v>
      </c>
      <c r="B1974">
        <v>6236090</v>
      </c>
      <c r="C1974" t="s">
        <v>5407</v>
      </c>
      <c r="D1974" s="12">
        <v>45838</v>
      </c>
      <c r="E1974" t="s">
        <v>3898</v>
      </c>
      <c r="F1974" t="s">
        <v>2787</v>
      </c>
      <c r="G1974" t="s">
        <v>2788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https://aterpa-my.sharepoint.com/:f:/g/personal/luis_nunes_aterpa_com_br/IgCVlEOybDu1RrUmmUcPpVgkATRdwz5TarAfYpSYiAP79mY?e=3yxZxw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4" t="s">
        <v>4787</v>
      </c>
    </row>
    <row r="1975" spans="1:15" hidden="1" x14ac:dyDescent="0.3">
      <c r="A1975" t="s">
        <v>2006</v>
      </c>
      <c r="B1975">
        <v>1791511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2789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https://aterpa-my.sharepoint.com/:f:/g/personal/luis_nunes_aterpa_com_br/IgCVlEOybDu1RrUmmUcPpVgkATRdwz5TarAfYpSYiAP79mY?e=3yxZxw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5" t="s">
        <v>4787</v>
      </c>
    </row>
    <row r="1976" spans="1:15" hidden="1" x14ac:dyDescent="0.3">
      <c r="A1976" t="s">
        <v>2007</v>
      </c>
      <c r="B1976">
        <v>1882415</v>
      </c>
      <c r="C1976" t="s">
        <v>5407</v>
      </c>
      <c r="D1976" s="12">
        <v>45838</v>
      </c>
      <c r="E1976" t="s">
        <v>3899</v>
      </c>
      <c r="F1976" t="s">
        <v>2787</v>
      </c>
      <c r="G1976" t="s">
        <v>2788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https://aterpa-my.sharepoint.com/:f:/g/personal/luis_nunes_aterpa_com_br/IgCVlEOybDu1RrUmmUcPpVgkATRdwz5TarAfYpSYiAP79mY?e=3yxZxw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6" t="s">
        <v>4787</v>
      </c>
    </row>
    <row r="1977" spans="1:15" hidden="1" x14ac:dyDescent="0.3">
      <c r="A1977" t="s">
        <v>2008</v>
      </c>
      <c r="B1977">
        <v>1161353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2789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https://aterpa-my.sharepoint.com/:f:/g/personal/luis_nunes_aterpa_com_br/IgCVlEOybDu1RrUmmUcPpVgkATRdwz5TarAfYpSYiAP79mY?e=3yxZxw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7" t="s">
        <v>4787</v>
      </c>
    </row>
    <row r="1978" spans="1:15" hidden="1" x14ac:dyDescent="0.3">
      <c r="A1978" t="s">
        <v>2009</v>
      </c>
      <c r="B1978">
        <v>1841804</v>
      </c>
      <c r="C1978" t="s">
        <v>5407</v>
      </c>
      <c r="D1978" s="12">
        <v>45838</v>
      </c>
      <c r="E1978" t="s">
        <v>3900</v>
      </c>
      <c r="F1978" t="s">
        <v>2787</v>
      </c>
      <c r="G1978" t="s">
        <v>2788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https://aterpa-my.sharepoint.com/:f:/g/personal/luis_nunes_aterpa_com_br/IgCVlEOybDu1RrUmmUcPpVgkATRdwz5TarAfYpSYiAP79mY?e=3yxZxw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8" t="s">
        <v>4787</v>
      </c>
    </row>
    <row r="1979" spans="1:15" hidden="1" x14ac:dyDescent="0.3">
      <c r="A1979" t="s">
        <v>2010</v>
      </c>
      <c r="B1979">
        <v>1155565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2789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https://aterpa-my.sharepoint.com/:f:/g/personal/luis_nunes_aterpa_com_br/IgCVlEOybDu1RrUmmUcPpVgkATRdwz5TarAfYpSYiAP79mY?e=3yxZxw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79" t="s">
        <v>4787</v>
      </c>
    </row>
    <row r="1980" spans="1:15" hidden="1" x14ac:dyDescent="0.3">
      <c r="A1980" t="s">
        <v>2011</v>
      </c>
      <c r="B1980">
        <v>2831950</v>
      </c>
      <c r="C1980" t="s">
        <v>5407</v>
      </c>
      <c r="D1980" s="12">
        <v>45838</v>
      </c>
      <c r="E1980" t="s">
        <v>3901</v>
      </c>
      <c r="F1980" t="s">
        <v>2787</v>
      </c>
      <c r="G1980" t="s">
        <v>2788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https://aterpa-my.sharepoint.com/:f:/g/personal/luis_nunes_aterpa_com_br/IgCVlEOybDu1RrUmmUcPpVgkATRdwz5TarAfYpSYiAP79mY?e=3yxZxw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0" t="s">
        <v>4787</v>
      </c>
    </row>
    <row r="1981" spans="1:15" hidden="1" x14ac:dyDescent="0.3">
      <c r="A1981" t="s">
        <v>2012</v>
      </c>
      <c r="B1981">
        <v>1364739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2789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https://aterpa-my.sharepoint.com/:f:/g/personal/luis_nunes_aterpa_com_br/IgCVlEOybDu1RrUmmUcPpVgkATRdwz5TarAfYpSYiAP79mY?e=3yxZxw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1" t="s">
        <v>4787</v>
      </c>
    </row>
    <row r="1982" spans="1:15" hidden="1" x14ac:dyDescent="0.3">
      <c r="A1982" t="s">
        <v>2013</v>
      </c>
      <c r="B1982">
        <v>965564</v>
      </c>
      <c r="C1982" t="s">
        <v>5407</v>
      </c>
      <c r="D1982" s="12">
        <v>45838</v>
      </c>
      <c r="E1982" t="s">
        <v>3902</v>
      </c>
      <c r="F1982" t="s">
        <v>2787</v>
      </c>
      <c r="G1982" t="s">
        <v>2788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https://aterpa-my.sharepoint.com/:f:/g/personal/luis_nunes_aterpa_com_br/IgCVlEOybDu1RrUmmUcPpVgkATRdwz5TarAfYpSYiAP79mY?e=3yxZxw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2" t="s">
        <v>4787</v>
      </c>
    </row>
    <row r="1983" spans="1:15" hidden="1" x14ac:dyDescent="0.3">
      <c r="A1983" t="s">
        <v>2014</v>
      </c>
      <c r="B1983">
        <v>423086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2789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https://aterpa-my.sharepoint.com/:f:/g/personal/luis_nunes_aterpa_com_br/IgCVlEOybDu1RrUmmUcPpVgkATRdwz5TarAfYpSYiAP79mY?e=3yxZxw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3" t="s">
        <v>4787</v>
      </c>
    </row>
    <row r="1984" spans="1:15" hidden="1" x14ac:dyDescent="0.3">
      <c r="A1984" t="s">
        <v>1850</v>
      </c>
      <c r="B1984">
        <v>5921383</v>
      </c>
      <c r="C1984" t="s">
        <v>5407</v>
      </c>
      <c r="D1984" s="12">
        <v>45838</v>
      </c>
      <c r="E1984" t="s">
        <v>3811</v>
      </c>
      <c r="F1984" t="s">
        <v>2819</v>
      </c>
      <c r="G1984" t="s">
        <v>2788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https://aterpa-my.sharepoint.com/:f:/g/personal/luis_nunes_aterpa_com_br/IgCVlEOybDu1RrUmmUcPpVgkATRdwz5TarAfYpSYiAP79mY?e=3yxZxw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4" t="s">
        <v>4787</v>
      </c>
    </row>
    <row r="1985" spans="1:15" hidden="1" x14ac:dyDescent="0.3">
      <c r="A1985" t="s">
        <v>1851</v>
      </c>
      <c r="B1985">
        <v>1399950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2789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https://aterpa-my.sharepoint.com/:f:/g/personal/luis_nunes_aterpa_com_br/IgCVlEOybDu1RrUmmUcPpVgkATRdwz5TarAfYpSYiAP79mY?e=3yxZxw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5" t="s">
        <v>4787</v>
      </c>
    </row>
    <row r="1986" spans="1:15" hidden="1" x14ac:dyDescent="0.3">
      <c r="A1986" t="s">
        <v>1852</v>
      </c>
      <c r="B1986">
        <v>2041419</v>
      </c>
      <c r="C1986" t="s">
        <v>5407</v>
      </c>
      <c r="D1986" s="12">
        <v>45838</v>
      </c>
      <c r="E1986" t="s">
        <v>3812</v>
      </c>
      <c r="F1986" t="s">
        <v>2819</v>
      </c>
      <c r="G1986" t="s">
        <v>2788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https://aterpa-my.sharepoint.com/:f:/g/personal/luis_nunes_aterpa_com_br/IgCVlEOybDu1RrUmmUcPpVgkATRdwz5TarAfYpSYiAP79mY?e=3yxZxw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6" t="s">
        <v>4787</v>
      </c>
    </row>
    <row r="1987" spans="1:15" hidden="1" x14ac:dyDescent="0.3">
      <c r="A1987" t="s">
        <v>1853</v>
      </c>
      <c r="B1987">
        <v>319006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2789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https://aterpa-my.sharepoint.com/:f:/g/personal/luis_nunes_aterpa_com_br/IgCVlEOybDu1RrUmmUcPpVgkATRdwz5TarAfYpSYiAP79mY?e=3yxZxw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7" t="s">
        <v>4787</v>
      </c>
    </row>
    <row r="1988" spans="1:15" hidden="1" x14ac:dyDescent="0.3">
      <c r="A1988" t="s">
        <v>2025</v>
      </c>
      <c r="B1988">
        <v>2173331</v>
      </c>
      <c r="C1988" t="s">
        <v>5407</v>
      </c>
      <c r="D1988" s="12">
        <v>45838</v>
      </c>
      <c r="E1988" t="s">
        <v>3909</v>
      </c>
      <c r="F1988" t="s">
        <v>2787</v>
      </c>
      <c r="G1988" t="s">
        <v>2788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https://aterpa-my.sharepoint.com/:f:/g/personal/luis_nunes_aterpa_com_br/IgCVlEOybDu1RrUmmUcPpVgkATRdwz5TarAfYpSYiAP79mY?e=3yxZxw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8" t="s">
        <v>4787</v>
      </c>
    </row>
    <row r="1989" spans="1:15" hidden="1" x14ac:dyDescent="0.3">
      <c r="A1989" t="s">
        <v>2026</v>
      </c>
      <c r="B1989">
        <v>1240076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2789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https://aterpa-my.sharepoint.com/:f:/g/personal/luis_nunes_aterpa_com_br/IgCVlEOybDu1RrUmmUcPpVgkATRdwz5TarAfYpSYiAP79mY?e=3yxZxw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89" t="s">
        <v>4787</v>
      </c>
    </row>
    <row r="1990" spans="1:15" hidden="1" x14ac:dyDescent="0.3">
      <c r="A1990" t="s">
        <v>2027</v>
      </c>
      <c r="B1990">
        <v>774616</v>
      </c>
      <c r="C1990" t="s">
        <v>5407</v>
      </c>
      <c r="D1990" s="12">
        <v>45838</v>
      </c>
      <c r="E1990" t="s">
        <v>3910</v>
      </c>
      <c r="F1990" t="s">
        <v>2787</v>
      </c>
      <c r="G1990" t="s">
        <v>2788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https://aterpa-my.sharepoint.com/:f:/g/personal/luis_nunes_aterpa_com_br/IgCVlEOybDu1RrUmmUcPpVgkATRdwz5TarAfYpSYiAP79mY?e=3yxZxw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0" t="s">
        <v>4787</v>
      </c>
    </row>
    <row r="1991" spans="1:15" hidden="1" x14ac:dyDescent="0.3">
      <c r="A1991" t="s">
        <v>2028</v>
      </c>
      <c r="B1991">
        <v>902677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2789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https://aterpa-my.sharepoint.com/:f:/g/personal/luis_nunes_aterpa_com_br/IgCVlEOybDu1RrUmmUcPpVgkATRdwz5TarAfYpSYiAP79mY?e=3yxZxw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1" t="s">
        <v>4787</v>
      </c>
    </row>
    <row r="1992" spans="1:15" hidden="1" x14ac:dyDescent="0.3">
      <c r="A1992" t="s">
        <v>2029</v>
      </c>
      <c r="B1992">
        <v>1234130</v>
      </c>
      <c r="C1992" t="s">
        <v>5407</v>
      </c>
      <c r="D1992" s="12">
        <v>45838</v>
      </c>
      <c r="E1992" t="s">
        <v>3911</v>
      </c>
      <c r="F1992" t="s">
        <v>2787</v>
      </c>
      <c r="G1992" t="s">
        <v>2788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https://aterpa-my.sharepoint.com/:f:/g/personal/luis_nunes_aterpa_com_br/IgCVlEOybDu1RrUmmUcPpVgkATRdwz5TarAfYpSYiAP79mY?e=3yxZxw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2" t="s">
        <v>4787</v>
      </c>
    </row>
    <row r="1993" spans="1:15" hidden="1" x14ac:dyDescent="0.3">
      <c r="A1993" t="s">
        <v>2030</v>
      </c>
      <c r="B1993">
        <v>671925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2789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https://aterpa-my.sharepoint.com/:f:/g/personal/luis_nunes_aterpa_com_br/IgCVlEOybDu1RrUmmUcPpVgkATRdwz5TarAfYpSYiAP79mY?e=3yxZxw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3" t="s">
        <v>4787</v>
      </c>
    </row>
    <row r="1994" spans="1:15" hidden="1" x14ac:dyDescent="0.3">
      <c r="A1994" t="s">
        <v>2031</v>
      </c>
      <c r="B1994">
        <v>1206250</v>
      </c>
      <c r="C1994" t="s">
        <v>5407</v>
      </c>
      <c r="D1994" s="12">
        <v>45838</v>
      </c>
      <c r="E1994" t="s">
        <v>3912</v>
      </c>
      <c r="F1994" t="s">
        <v>2787</v>
      </c>
      <c r="G1994" t="s">
        <v>2788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https://aterpa-my.sharepoint.com/:f:/g/personal/luis_nunes_aterpa_com_br/IgCVlEOybDu1RrUmmUcPpVgkATRdwz5TarAfYpSYiAP79mY?e=3yxZxw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4" t="s">
        <v>4787</v>
      </c>
    </row>
    <row r="1995" spans="1:15" hidden="1" x14ac:dyDescent="0.3">
      <c r="A1995" t="s">
        <v>2032</v>
      </c>
      <c r="B1995">
        <v>723258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2789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https://aterpa-my.sharepoint.com/:f:/g/personal/luis_nunes_aterpa_com_br/IgCVlEOybDu1RrUmmUcPpVgkATRdwz5TarAfYpSYiAP79mY?e=3yxZxw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5" t="s">
        <v>4787</v>
      </c>
    </row>
    <row r="1996" spans="1:15" hidden="1" x14ac:dyDescent="0.3">
      <c r="A1996" t="s">
        <v>2015</v>
      </c>
      <c r="B1996">
        <v>4661695</v>
      </c>
      <c r="C1996" t="s">
        <v>5407</v>
      </c>
      <c r="D1996" s="12">
        <v>45838</v>
      </c>
      <c r="E1996" t="s">
        <v>3903</v>
      </c>
      <c r="F1996" t="s">
        <v>2787</v>
      </c>
      <c r="G1996" t="s">
        <v>2788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https://aterpa-my.sharepoint.com/:f:/g/personal/luis_nunes_aterpa_com_br/IgCVlEOybDu1RrUmmUcPpVgkATRdwz5TarAfYpSYiAP79mY?e=3yxZxw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6" t="s">
        <v>4787</v>
      </c>
    </row>
    <row r="1997" spans="1:15" hidden="1" x14ac:dyDescent="0.3">
      <c r="A1997" t="s">
        <v>2016</v>
      </c>
      <c r="B1997">
        <v>1444765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2789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https://aterpa-my.sharepoint.com/:f:/g/personal/luis_nunes_aterpa_com_br/IgCVlEOybDu1RrUmmUcPpVgkATRdwz5TarAfYpSYiAP79mY?e=3yxZxw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7" t="s">
        <v>4787</v>
      </c>
    </row>
    <row r="1998" spans="1:15" hidden="1" x14ac:dyDescent="0.3">
      <c r="A1998" t="s">
        <v>2017</v>
      </c>
      <c r="B1998">
        <v>551950</v>
      </c>
      <c r="C1998" t="s">
        <v>5407</v>
      </c>
      <c r="D1998" s="12">
        <v>45838</v>
      </c>
      <c r="E1998" t="s">
        <v>3904</v>
      </c>
      <c r="F1998" t="s">
        <v>2787</v>
      </c>
      <c r="G1998" t="s">
        <v>2788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https://aterpa-my.sharepoint.com/:f:/g/personal/luis_nunes_aterpa_com_br/IgCVlEOybDu1RrUmmUcPpVgkATRdwz5TarAfYpSYiAP79mY?e=3yxZxw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8" t="s">
        <v>4787</v>
      </c>
    </row>
    <row r="1999" spans="1:15" hidden="1" x14ac:dyDescent="0.3">
      <c r="A1999" t="s">
        <v>2018</v>
      </c>
      <c r="B1999">
        <v>676511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2789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https://aterpa-my.sharepoint.com/:f:/g/personal/luis_nunes_aterpa_com_br/IgCVlEOybDu1RrUmmUcPpVgkATRdwz5TarAfYpSYiAP79mY?e=3yxZxw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1999" t="s">
        <v>4787</v>
      </c>
    </row>
    <row r="2000" spans="1:15" hidden="1" x14ac:dyDescent="0.3">
      <c r="A2000" t="s">
        <v>2019</v>
      </c>
      <c r="B2000">
        <v>417779</v>
      </c>
      <c r="C2000" t="s">
        <v>5407</v>
      </c>
      <c r="D2000" s="12">
        <v>45838</v>
      </c>
      <c r="E2000" t="s">
        <v>3905</v>
      </c>
      <c r="F2000" t="s">
        <v>2787</v>
      </c>
      <c r="G2000" t="s">
        <v>2788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https://aterpa-my.sharepoint.com/:f:/g/personal/luis_nunes_aterpa_com_br/IgCVlEOybDu1RrUmmUcPpVgkATRdwz5TarAfYpSYiAP79mY?e=3yxZxw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0" t="s">
        <v>4787</v>
      </c>
    </row>
    <row r="2001" spans="1:15" hidden="1" x14ac:dyDescent="0.3">
      <c r="A2001" t="s">
        <v>2020</v>
      </c>
      <c r="B2001">
        <v>645796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2789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https://aterpa-my.sharepoint.com/:f:/g/personal/luis_nunes_aterpa_com_br/IgCVlEOybDu1RrUmmUcPpVgkATRdwz5TarAfYpSYiAP79mY?e=3yxZxw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1" t="s">
        <v>4787</v>
      </c>
    </row>
    <row r="2002" spans="1:15" hidden="1" x14ac:dyDescent="0.3">
      <c r="A2002" t="s">
        <v>2021</v>
      </c>
      <c r="B2002">
        <v>478633</v>
      </c>
      <c r="C2002" t="s">
        <v>5407</v>
      </c>
      <c r="D2002" s="12">
        <v>45838</v>
      </c>
      <c r="E2002" t="s">
        <v>3906</v>
      </c>
      <c r="F2002" t="s">
        <v>2787</v>
      </c>
      <c r="G2002" t="s">
        <v>2788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https://aterpa-my.sharepoint.com/:f:/g/personal/luis_nunes_aterpa_com_br/IgCVlEOybDu1RrUmmUcPpVgkATRdwz5TarAfYpSYiAP79mY?e=3yxZxw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2" t="s">
        <v>4787</v>
      </c>
    </row>
    <row r="2003" spans="1:15" hidden="1" x14ac:dyDescent="0.3">
      <c r="A2003" t="s">
        <v>2022</v>
      </c>
      <c r="B2003">
        <v>642710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2789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https://aterpa-my.sharepoint.com/:f:/g/personal/luis_nunes_aterpa_com_br/IgCVlEOybDu1RrUmmUcPpVgkATRdwz5TarAfYpSYiAP79mY?e=3yxZxw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3" t="s">
        <v>4787</v>
      </c>
    </row>
    <row r="2004" spans="1:15" hidden="1" x14ac:dyDescent="0.3">
      <c r="A2004" t="s">
        <v>1872</v>
      </c>
      <c r="B2004">
        <v>11409714</v>
      </c>
      <c r="C2004" t="s">
        <v>5407</v>
      </c>
      <c r="D2004" s="12">
        <v>45838</v>
      </c>
      <c r="E2004" t="s">
        <v>3828</v>
      </c>
      <c r="F2004" t="s">
        <v>2792</v>
      </c>
      <c r="G2004" t="s">
        <v>2788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https://aterpa-my.sharepoint.com/:f:/g/personal/luis_nunes_aterpa_com_br/IgCVlEOybDu1RrUmmUcPpVgkATRdwz5TarAfYpSYiAP79mY?e=3yxZxw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4" t="s">
        <v>4787</v>
      </c>
    </row>
    <row r="2005" spans="1:15" hidden="1" x14ac:dyDescent="0.3">
      <c r="A2005" t="s">
        <v>1873</v>
      </c>
      <c r="B2005">
        <v>1859810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2789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https://aterpa-my.sharepoint.com/:f:/g/personal/luis_nunes_aterpa_com_br/IgCVlEOybDu1RrUmmUcPpVgkATRdwz5TarAfYpSYiAP79mY?e=3yxZxw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5" t="s">
        <v>4787</v>
      </c>
    </row>
    <row r="2006" spans="1:15" hidden="1" x14ac:dyDescent="0.3">
      <c r="A2006" t="s">
        <v>1874</v>
      </c>
      <c r="B2006">
        <v>11381375</v>
      </c>
      <c r="C2006" t="s">
        <v>5407</v>
      </c>
      <c r="D2006" s="12">
        <v>45838</v>
      </c>
      <c r="E2006" t="s">
        <v>3829</v>
      </c>
      <c r="F2006" t="s">
        <v>2792</v>
      </c>
      <c r="G2006" t="s">
        <v>2788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https://aterpa-my.sharepoint.com/:f:/g/personal/luis_nunes_aterpa_com_br/IgCVlEOybDu1RrUmmUcPpVgkATRdwz5TarAfYpSYiAP79mY?e=3yxZxw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6" t="s">
        <v>4787</v>
      </c>
    </row>
    <row r="2007" spans="1:15" hidden="1" x14ac:dyDescent="0.3">
      <c r="A2007" t="s">
        <v>1875</v>
      </c>
      <c r="B2007">
        <v>1171365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2789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https://aterpa-my.sharepoint.com/:f:/g/personal/luis_nunes_aterpa_com_br/IgCVlEOybDu1RrUmmUcPpVgkATRdwz5TarAfYpSYiAP79mY?e=3yxZxw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7" t="s">
        <v>4787</v>
      </c>
    </row>
    <row r="2008" spans="1:15" hidden="1" x14ac:dyDescent="0.3">
      <c r="A2008" t="s">
        <v>1700</v>
      </c>
      <c r="B2008">
        <v>531350</v>
      </c>
      <c r="C2008" t="s">
        <v>5407</v>
      </c>
      <c r="D2008" s="12">
        <v>45838</v>
      </c>
      <c r="E2008" t="s">
        <v>3731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https://aterpa-my.sharepoint.com/:f:/g/personal/luis_nunes_aterpa_com_br/IgCVlEOybDu1RrUmmUcPpVgkATRdwz5TarAfYpSYiAP79mY?e=3yxZxw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8" t="s">
        <v>4787</v>
      </c>
    </row>
    <row r="2009" spans="1:15" hidden="1" x14ac:dyDescent="0.3">
      <c r="A2009" t="s">
        <v>1739</v>
      </c>
      <c r="B2009">
        <v>1419234</v>
      </c>
      <c r="C2009" t="s">
        <v>5407</v>
      </c>
      <c r="D2009" s="12">
        <v>45838</v>
      </c>
      <c r="E2009" t="s">
        <v>3752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https://aterpa-my.sharepoint.com/:f:/g/personal/luis_nunes_aterpa_com_br/IgCVlEOybDu1RrUmmUcPpVgkATRdwz5TarAfYpSYiAP79mY?e=3yxZxw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09" t="s">
        <v>4787</v>
      </c>
    </row>
    <row r="2010" spans="1:15" hidden="1" x14ac:dyDescent="0.3">
      <c r="A2010" t="s">
        <v>1796</v>
      </c>
      <c r="B2010">
        <v>7180242</v>
      </c>
      <c r="C2010" t="s">
        <v>5407</v>
      </c>
      <c r="D2010" s="12">
        <v>45838</v>
      </c>
      <c r="E2010" t="s">
        <v>3781</v>
      </c>
      <c r="F2010" t="s">
        <v>2787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https://aterpa-my.sharepoint.com/:f:/g/personal/luis_nunes_aterpa_com_br/IgCVlEOybDu1RrUmmUcPpVgkATRdwz5TarAfYpSYiAP79mY?e=3yxZxw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0" t="s">
        <v>4787</v>
      </c>
    </row>
    <row r="2011" spans="1:15" hidden="1" x14ac:dyDescent="0.3">
      <c r="A2011" t="s">
        <v>1797</v>
      </c>
      <c r="B2011">
        <v>1486932</v>
      </c>
      <c r="C2011" t="s">
        <v>5407</v>
      </c>
      <c r="D2011" s="12">
        <v>45838</v>
      </c>
      <c r="E2011" t="s">
        <v>3782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https://aterpa-my.sharepoint.com/:f:/g/personal/luis_nunes_aterpa_com_br/IgCVlEOybDu1RrUmmUcPpVgkATRdwz5TarAfYpSYiAP79mY?e=3yxZxw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1" t="s">
        <v>4787</v>
      </c>
    </row>
    <row r="2012" spans="1:15" hidden="1" x14ac:dyDescent="0.3">
      <c r="A2012" t="s">
        <v>1798</v>
      </c>
      <c r="B2012">
        <v>1473847</v>
      </c>
      <c r="C2012" t="s">
        <v>5407</v>
      </c>
      <c r="D2012" s="12">
        <v>45838</v>
      </c>
      <c r="E2012" t="s">
        <v>3783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https://aterpa-my.sharepoint.com/:f:/g/personal/luis_nunes_aterpa_com_br/IgCVlEOybDu1RrUmmUcPpVgkATRdwz5TarAfYpSYiAP79mY?e=3yxZxw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2" t="s">
        <v>4787</v>
      </c>
    </row>
    <row r="2013" spans="1:15" hidden="1" x14ac:dyDescent="0.3">
      <c r="A2013" t="s">
        <v>1799</v>
      </c>
      <c r="B2013">
        <v>1748305</v>
      </c>
      <c r="C2013" t="s">
        <v>5407</v>
      </c>
      <c r="D2013" s="12">
        <v>45838</v>
      </c>
      <c r="E2013" t="s">
        <v>3784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https://aterpa-my.sharepoint.com/:f:/g/personal/luis_nunes_aterpa_com_br/IgCVlEOybDu1RrUmmUcPpVgkATRdwz5TarAfYpSYiAP79mY?e=3yxZxw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3" t="s">
        <v>4787</v>
      </c>
    </row>
    <row r="2014" spans="1:15" hidden="1" x14ac:dyDescent="0.3">
      <c r="A2014" t="s">
        <v>1800</v>
      </c>
      <c r="B2014">
        <v>1079508</v>
      </c>
      <c r="C2014" t="s">
        <v>5407</v>
      </c>
      <c r="D2014" s="12">
        <v>45838</v>
      </c>
      <c r="E2014" t="s">
        <v>3785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https://aterpa-my.sharepoint.com/:f:/g/personal/luis_nunes_aterpa_com_br/IgCVlEOybDu1RrUmmUcPpVgkATRdwz5TarAfYpSYiAP79mY?e=3yxZxw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4" t="s">
        <v>4787</v>
      </c>
    </row>
    <row r="2015" spans="1:15" hidden="1" x14ac:dyDescent="0.3">
      <c r="A2015" t="s">
        <v>1801</v>
      </c>
      <c r="B2015">
        <v>5217723</v>
      </c>
      <c r="C2015" t="s">
        <v>5407</v>
      </c>
      <c r="D2015" s="12">
        <v>45838</v>
      </c>
      <c r="E2015" t="s">
        <v>3786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https://aterpa-my.sharepoint.com/:f:/g/personal/luis_nunes_aterpa_com_br/IgCVlEOybDu1RrUmmUcPpVgkATRdwz5TarAfYpSYiAP79mY?e=3yxZxw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5" t="s">
        <v>4787</v>
      </c>
    </row>
    <row r="2016" spans="1:15" hidden="1" x14ac:dyDescent="0.3">
      <c r="A2016" t="s">
        <v>1854</v>
      </c>
      <c r="B2016">
        <v>5955025</v>
      </c>
      <c r="C2016" t="s">
        <v>5407</v>
      </c>
      <c r="D2016" s="12">
        <v>45838</v>
      </c>
      <c r="E2016" t="s">
        <v>3813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https://aterpa-my.sharepoint.com/:f:/g/personal/luis_nunes_aterpa_com_br/IgCVlEOybDu1RrUmmUcPpVgkATRdwz5TarAfYpSYiAP79mY?e=3yxZxw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6" t="s">
        <v>4787</v>
      </c>
    </row>
    <row r="2017" spans="1:15" hidden="1" x14ac:dyDescent="0.3">
      <c r="A2017" t="s">
        <v>2023</v>
      </c>
      <c r="B2017">
        <v>1260677</v>
      </c>
      <c r="C2017" t="s">
        <v>5407</v>
      </c>
      <c r="D2017" s="12">
        <v>45838</v>
      </c>
      <c r="E2017" t="s">
        <v>3907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https://aterpa-my.sharepoint.com/:f:/g/personal/luis_nunes_aterpa_com_br/IgCVlEOybDu1RrUmmUcPpVgkATRdwz5TarAfYpSYiAP79mY?e=3yxZxw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7" t="s">
        <v>4787</v>
      </c>
    </row>
    <row r="2018" spans="1:15" hidden="1" x14ac:dyDescent="0.3">
      <c r="A2018" t="s">
        <v>1866</v>
      </c>
      <c r="B2018">
        <v>1151683</v>
      </c>
      <c r="C2018" t="s">
        <v>5407</v>
      </c>
      <c r="D2018" s="12">
        <v>45838</v>
      </c>
      <c r="E2018" t="s">
        <v>3823</v>
      </c>
      <c r="F2018" t="s">
        <v>2792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https://aterpa-my.sharepoint.com/:f:/g/personal/luis_nunes_aterpa_com_br/IgCVlEOybDu1RrUmmUcPpVgkATRdwz5TarAfYpSYiAP79mY?e=3yxZxw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8" t="s">
        <v>4787</v>
      </c>
    </row>
    <row r="2019" spans="1:15" hidden="1" x14ac:dyDescent="0.3">
      <c r="A2019" t="s">
        <v>1867</v>
      </c>
      <c r="B2019">
        <v>862535</v>
      </c>
      <c r="C2019" t="s">
        <v>5407</v>
      </c>
      <c r="D2019" s="12">
        <v>45838</v>
      </c>
      <c r="E2019" t="s">
        <v>3824</v>
      </c>
      <c r="F2019" t="s">
        <v>2787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https://aterpa-my.sharepoint.com/:f:/g/personal/luis_nunes_aterpa_com_br/IgCVlEOybDu1RrUmmUcPpVgkATRdwz5TarAfYpSYiAP79mY?e=3yxZxw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19" t="s">
        <v>4787</v>
      </c>
    </row>
    <row r="2020" spans="1:15" hidden="1" x14ac:dyDescent="0.3">
      <c r="A2020" t="s">
        <v>1701</v>
      </c>
      <c r="B2020">
        <v>979558</v>
      </c>
      <c r="C2020" t="s">
        <v>5407</v>
      </c>
      <c r="D2020" s="12">
        <v>45838</v>
      </c>
      <c r="E2020" t="s">
        <v>3732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https://aterpa-my.sharepoint.com/:f:/g/personal/luis_nunes_aterpa_com_br/IgCVlEOybDu1RrUmmUcPpVgkATRdwz5TarAfYpSYiAP79mY?e=3yxZxw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0" t="s">
        <v>4787</v>
      </c>
    </row>
    <row r="2021" spans="1:15" hidden="1" x14ac:dyDescent="0.3">
      <c r="A2021" t="s">
        <v>1855</v>
      </c>
      <c r="B2021">
        <v>430488</v>
      </c>
      <c r="C2021" t="s">
        <v>5407</v>
      </c>
      <c r="D2021" s="12">
        <v>45838</v>
      </c>
      <c r="E2021" t="s">
        <v>3814</v>
      </c>
      <c r="F2021" t="s">
        <v>2792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https://aterpa-my.sharepoint.com/:f:/g/personal/luis_nunes_aterpa_com_br/IgCVlEOybDu1RrUmmUcPpVgkATRdwz5TarAfYpSYiAP79mY?e=3yxZxw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1" t="s">
        <v>4787</v>
      </c>
    </row>
    <row r="2022" spans="1:15" hidden="1" x14ac:dyDescent="0.3">
      <c r="A2022" t="s">
        <v>1974</v>
      </c>
      <c r="B2022">
        <v>1364540</v>
      </c>
      <c r="C2022" t="s">
        <v>5407</v>
      </c>
      <c r="D2022" s="12">
        <v>45838</v>
      </c>
      <c r="E2022" t="s">
        <v>3880</v>
      </c>
      <c r="F2022" t="s">
        <v>2787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https://aterpa-my.sharepoint.com/:f:/g/personal/luis_nunes_aterpa_com_br/IgCVlEOybDu1RrUmmUcPpVgkATRdwz5TarAfYpSYiAP79mY?e=3yxZxw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2" t="s">
        <v>4787</v>
      </c>
    </row>
    <row r="2023" spans="1:15" hidden="1" x14ac:dyDescent="0.3">
      <c r="A2023" t="s">
        <v>1975</v>
      </c>
      <c r="B2023">
        <v>970110</v>
      </c>
      <c r="C2023" t="s">
        <v>5407</v>
      </c>
      <c r="D2023" s="12">
        <v>45838</v>
      </c>
      <c r="E2023" t="s">
        <v>3881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https://aterpa-my.sharepoint.com/:f:/g/personal/luis_nunes_aterpa_com_br/IgCVlEOybDu1RrUmmUcPpVgkATRdwz5TarAfYpSYiAP79mY?e=3yxZxw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3" t="s">
        <v>4787</v>
      </c>
    </row>
    <row r="2024" spans="1:15" hidden="1" x14ac:dyDescent="0.3">
      <c r="A2024" t="s">
        <v>1976</v>
      </c>
      <c r="B2024">
        <v>620882</v>
      </c>
      <c r="C2024" t="s">
        <v>5407</v>
      </c>
      <c r="D2024" s="12">
        <v>45838</v>
      </c>
      <c r="E2024" t="s">
        <v>3882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https://aterpa-my.sharepoint.com/:f:/g/personal/luis_nunes_aterpa_com_br/IgCVlEOybDu1RrUmmUcPpVgkATRdwz5TarAfYpSYiAP79mY?e=3yxZxw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4" t="s">
        <v>4787</v>
      </c>
    </row>
    <row r="2025" spans="1:15" hidden="1" x14ac:dyDescent="0.3">
      <c r="A2025" t="s">
        <v>1977</v>
      </c>
      <c r="B2025">
        <v>620944</v>
      </c>
      <c r="C2025" t="s">
        <v>5407</v>
      </c>
      <c r="D2025" s="12">
        <v>45838</v>
      </c>
      <c r="E2025" t="s">
        <v>3883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https://aterpa-my.sharepoint.com/:f:/g/personal/luis_nunes_aterpa_com_br/IgCVlEOybDu1RrUmmUcPpVgkATRdwz5TarAfYpSYiAP79mY?e=3yxZxw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5" t="s">
        <v>4787</v>
      </c>
    </row>
    <row r="2026" spans="1:15" hidden="1" x14ac:dyDescent="0.3">
      <c r="A2026" t="s">
        <v>1978</v>
      </c>
      <c r="B2026">
        <v>388908</v>
      </c>
      <c r="C2026" t="s">
        <v>5407</v>
      </c>
      <c r="D2026" s="12">
        <v>45838</v>
      </c>
      <c r="E2026" t="s">
        <v>3884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https://aterpa-my.sharepoint.com/:f:/g/personal/luis_nunes_aterpa_com_br/IgCVlEOybDu1RrUmmUcPpVgkATRdwz5TarAfYpSYiAP79mY?e=3yxZxw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6" t="s">
        <v>4787</v>
      </c>
    </row>
    <row r="2027" spans="1:15" hidden="1" x14ac:dyDescent="0.3">
      <c r="A2027" t="s">
        <v>1856</v>
      </c>
      <c r="B2027">
        <v>1145542</v>
      </c>
      <c r="C2027" t="s">
        <v>5407</v>
      </c>
      <c r="D2027" s="12">
        <v>45838</v>
      </c>
      <c r="E2027" t="s">
        <v>3815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https://aterpa-my.sharepoint.com/:f:/g/personal/luis_nunes_aterpa_com_br/IgCVlEOybDu1RrUmmUcPpVgkATRdwz5TarAfYpSYiAP79mY?e=3yxZxw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27" t="s">
        <v>4787</v>
      </c>
    </row>
    <row r="2028" spans="1:15" hidden="1" x14ac:dyDescent="0.3">
      <c r="A2028" t="s">
        <v>1857</v>
      </c>
      <c r="B2028">
        <v>605021</v>
      </c>
      <c r="C2028" t="s">
        <v>5407</v>
      </c>
      <c r="D2028" s="12">
        <v>45838</v>
      </c>
      <c r="E2028" t="s">
        <v>3816</v>
      </c>
      <c r="F2028" t="s">
        <v>2787</v>
      </c>
      <c r="G2028" t="s">
        <v>2789</v>
      </c>
      <c r="H2028" t="str">
        <f>IF(_xlfn.XLOOKUP(E2028,LD_01[DOCUMENTO],LD_01[REVISÃO])=F2028,"VIGENTE","OBSOLETO")</f>
        <v>VIGENTE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https://aterpa-my.sharepoint.com/:f:/g/personal/luis_nunes_aterpa_com_br/IgCVlEOybDu1RrUmmUcPpVgkATRdwz5TarAfYpSYiAP79mY?e=3yxZxw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28" t="s">
        <v>4787</v>
      </c>
    </row>
    <row r="2029" spans="1:15" hidden="1" x14ac:dyDescent="0.3">
      <c r="A2029" t="s">
        <v>1858</v>
      </c>
      <c r="B2029">
        <v>605000</v>
      </c>
      <c r="C2029" t="s">
        <v>5407</v>
      </c>
      <c r="D2029" s="12">
        <v>45838</v>
      </c>
      <c r="E2029" t="s">
        <v>3817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https://aterpa-my.sharepoint.com/:f:/g/personal/luis_nunes_aterpa_com_br/IgCVlEOybDu1RrUmmUcPpVgkATRdwz5TarAfYpSYiAP79mY?e=3yxZxw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29" t="s">
        <v>4787</v>
      </c>
    </row>
    <row r="2030" spans="1:15" hidden="1" x14ac:dyDescent="0.3">
      <c r="A2030" t="s">
        <v>1859</v>
      </c>
      <c r="B2030">
        <v>605219</v>
      </c>
      <c r="C2030" t="s">
        <v>5407</v>
      </c>
      <c r="D2030" s="12">
        <v>45838</v>
      </c>
      <c r="E2030" t="s">
        <v>3818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https://aterpa-my.sharepoint.com/:f:/g/personal/luis_nunes_aterpa_com_br/IgCVlEOybDu1RrUmmUcPpVgkATRdwz5TarAfYpSYiAP79mY?e=3yxZxw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30" t="s">
        <v>4787</v>
      </c>
    </row>
    <row r="2031" spans="1:15" hidden="1" x14ac:dyDescent="0.3">
      <c r="A2031" t="s">
        <v>2033</v>
      </c>
      <c r="B2031">
        <v>293264</v>
      </c>
      <c r="C2031" t="s">
        <v>5407</v>
      </c>
      <c r="D2031" s="12">
        <v>45838</v>
      </c>
      <c r="E2031" t="s">
        <v>3913</v>
      </c>
      <c r="F2031" t="s">
        <v>2787</v>
      </c>
      <c r="G2031" t="s">
        <v>2789</v>
      </c>
      <c r="H2031" t="str">
        <f>IF(_xlfn.XLOOKUP(E2031,LD_01[DOCUMENTO],LD_01[REVISÃO])=F2031,"VIGENTE","OBSOLETO")</f>
        <v>OBSOLETO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https://aterpa-my.sharepoint.com/:f:/g/personal/luis_nunes_aterpa_com_br/IgCVlEOybDu1RrUmmUcPpVgkATRdwz5TarAfYpSYiAP79mY?e=3yxZxw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1" t="s">
        <v>4787</v>
      </c>
    </row>
    <row r="2032" spans="1:15" hidden="1" x14ac:dyDescent="0.3">
      <c r="A2032" t="s">
        <v>2034</v>
      </c>
      <c r="B2032">
        <v>293000</v>
      </c>
      <c r="C2032" t="s">
        <v>5407</v>
      </c>
      <c r="D2032" s="12">
        <v>45838</v>
      </c>
      <c r="E2032" t="s">
        <v>3914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https://aterpa-my.sharepoint.com/:f:/g/personal/luis_nunes_aterpa_com_br/IgCVlEOybDu1RrUmmUcPpVgkATRdwz5TarAfYpSYiAP79mY?e=3yxZxw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2" t="s">
        <v>4787</v>
      </c>
    </row>
    <row r="2033" spans="1:15" hidden="1" x14ac:dyDescent="0.3">
      <c r="A2033" t="s">
        <v>2035</v>
      </c>
      <c r="B2033">
        <v>292995</v>
      </c>
      <c r="C2033" t="s">
        <v>5407</v>
      </c>
      <c r="D2033" s="12">
        <v>45838</v>
      </c>
      <c r="E2033" t="s">
        <v>3915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https://aterpa-my.sharepoint.com/:f:/g/personal/luis_nunes_aterpa_com_br/IgCVlEOybDu1RrUmmUcPpVgkATRdwz5TarAfYpSYiAP79mY?e=3yxZxw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3" t="s">
        <v>4787</v>
      </c>
    </row>
    <row r="2034" spans="1:15" hidden="1" x14ac:dyDescent="0.3">
      <c r="A2034" t="s">
        <v>2024</v>
      </c>
      <c r="B2034">
        <v>1598429</v>
      </c>
      <c r="C2034" t="s">
        <v>5407</v>
      </c>
      <c r="D2034" s="12">
        <v>45838</v>
      </c>
      <c r="E2034" t="s">
        <v>3908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https://aterpa-my.sharepoint.com/:f:/g/personal/luis_nunes_aterpa_com_br/IgCVlEOybDu1RrUmmUcPpVgkATRdwz5TarAfYpSYiAP79mY?e=3yxZxw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4" t="s">
        <v>4787</v>
      </c>
    </row>
    <row r="2035" spans="1:15" hidden="1" x14ac:dyDescent="0.3">
      <c r="A2035" t="s">
        <v>1672</v>
      </c>
      <c r="B2035">
        <v>2832519</v>
      </c>
      <c r="C2035" t="s">
        <v>5407</v>
      </c>
      <c r="D2035" s="12">
        <v>45838</v>
      </c>
      <c r="E2035" t="s">
        <v>3717</v>
      </c>
      <c r="F2035" t="s">
        <v>2787</v>
      </c>
      <c r="G2035" t="s">
        <v>2788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https://aterpa-my.sharepoint.com/:f:/g/personal/luis_nunes_aterpa_com_br/IgCVlEOybDu1RrUmmUcPpVgkATRdwz5TarAfYpSYiAP79mY?e=3yxZxw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5" t="s">
        <v>4787</v>
      </c>
    </row>
    <row r="2036" spans="1:15" hidden="1" x14ac:dyDescent="0.3">
      <c r="A2036" t="s">
        <v>1673</v>
      </c>
      <c r="B2036">
        <v>7158932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2789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https://aterpa-my.sharepoint.com/:f:/g/personal/luis_nunes_aterpa_com_br/IgCVlEOybDu1RrUmmUcPpVgkATRdwz5TarAfYpSYiAP79mY?e=3yxZxw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6" t="s">
        <v>4787</v>
      </c>
    </row>
    <row r="2037" spans="1:15" hidden="1" x14ac:dyDescent="0.3">
      <c r="A2037" t="s">
        <v>1614</v>
      </c>
      <c r="B2037">
        <v>2436537</v>
      </c>
      <c r="C2037" t="s">
        <v>5407</v>
      </c>
      <c r="D2037" s="12">
        <v>45838</v>
      </c>
      <c r="E2037" t="s">
        <v>3687</v>
      </c>
      <c r="F2037" t="s">
        <v>2787</v>
      </c>
      <c r="G2037" t="s">
        <v>2789</v>
      </c>
      <c r="H2037" t="str">
        <f>IF(_xlfn.XLOOKUP(E2037,LD_01[DOCUMENTO],LD_01[REVISÃO])=F2037,"VIGENTE","OBSOLETO")</f>
        <v>VIGENTE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https://aterpa-my.sharepoint.com/:f:/g/personal/luis_nunes_aterpa_com_br/IgCVlEOybDu1RrUmmUcPpVgkATRdwz5TarAfYpSYiAP79mY?e=3yxZxw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37" t="s">
        <v>4787</v>
      </c>
    </row>
    <row r="2038" spans="1:15" hidden="1" x14ac:dyDescent="0.3">
      <c r="A2038" t="s">
        <v>1868</v>
      </c>
      <c r="B2038">
        <v>1358286</v>
      </c>
      <c r="C2038" t="s">
        <v>5407</v>
      </c>
      <c r="D2038" s="12">
        <v>45838</v>
      </c>
      <c r="E2038" t="s">
        <v>3825</v>
      </c>
      <c r="F2038" t="s">
        <v>2787</v>
      </c>
      <c r="G2038" t="s">
        <v>2789</v>
      </c>
      <c r="H2038" t="str">
        <f>IF(_xlfn.XLOOKUP(E2038,LD_01[DOCUMENTO],LD_01[REVISÃO])=F2038,"VIGENTE","OBSOLETO")</f>
        <v>OBSOLETO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https://aterpa-my.sharepoint.com/:f:/g/personal/luis_nunes_aterpa_com_br/IgCVlEOybDu1RrUmmUcPpVgkATRdwz5TarAfYpSYiAP79mY?e=3yxZxw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38" t="s">
        <v>4787</v>
      </c>
    </row>
    <row r="2039" spans="1:15" hidden="1" x14ac:dyDescent="0.3">
      <c r="A2039" t="s">
        <v>2046</v>
      </c>
      <c r="B2039">
        <v>4215083</v>
      </c>
      <c r="C2039" t="s">
        <v>5407</v>
      </c>
      <c r="D2039" s="12">
        <v>45838</v>
      </c>
      <c r="E2039" t="s">
        <v>3921</v>
      </c>
      <c r="F2039" t="s">
        <v>2792</v>
      </c>
      <c r="G2039" t="s">
        <v>2789</v>
      </c>
      <c r="H2039" t="str">
        <f>IF(_xlfn.XLOOKUP(E2039,LD_01[DOCUMENTO],LD_01[REVISÃO])=F2039,"VIGENTE","OBSOLETO")</f>
        <v>VIGENTE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https://aterpa-my.sharepoint.com/:f:/g/personal/luis_nunes_aterpa_com_br/IgCVlEOybDu1RrUmmUcPpVgkATRdwz5TarAfYpSYiAP79mY?e=3yxZxw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39" t="s">
        <v>4787</v>
      </c>
    </row>
    <row r="2040" spans="1:15" hidden="1" x14ac:dyDescent="0.3">
      <c r="A2040" t="s">
        <v>1631</v>
      </c>
      <c r="B2040">
        <v>2018769</v>
      </c>
      <c r="C2040" t="s">
        <v>5407</v>
      </c>
      <c r="D2040" s="12">
        <v>45838</v>
      </c>
      <c r="E2040" t="s">
        <v>3696</v>
      </c>
      <c r="F2040" t="s">
        <v>2819</v>
      </c>
      <c r="G2040" t="s">
        <v>2789</v>
      </c>
      <c r="H2040" t="str">
        <f>IF(_xlfn.XLOOKUP(E2040,LD_01[DOCUMENTO],LD_01[REVISÃO])=F2040,"VIGENTE","OBSOLETO")</f>
        <v>OBSOLETO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https://aterpa-my.sharepoint.com/:f:/g/personal/luis_nunes_aterpa_com_br/IgCVlEOybDu1RrUmmUcPpVgkATRdwz5TarAfYpSYiAP79mY?e=3yxZxw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0" t="s">
        <v>4787</v>
      </c>
    </row>
    <row r="2041" spans="1:15" hidden="1" x14ac:dyDescent="0.3">
      <c r="A2041" t="s">
        <v>1674</v>
      </c>
      <c r="B2041">
        <v>600402</v>
      </c>
      <c r="C2041" t="s">
        <v>5407</v>
      </c>
      <c r="D2041" s="12">
        <v>45838</v>
      </c>
      <c r="E2041" t="s">
        <v>3718</v>
      </c>
      <c r="F2041" t="s">
        <v>2787</v>
      </c>
      <c r="G2041" t="s">
        <v>2789</v>
      </c>
      <c r="H2041" t="str">
        <f>IF(_xlfn.XLOOKUP(E2041,LD_01[DOCUMENTO],LD_01[REVISÃO])=F2041,"VIGENTE","OBSOLETO")</f>
        <v>VIGENTE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https://aterpa-my.sharepoint.com/:f:/g/personal/luis_nunes_aterpa_com_br/IgCVlEOybDu1RrUmmUcPpVgkATRdwz5TarAfYpSYiAP79mY?e=3yxZxw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41" t="s">
        <v>4787</v>
      </c>
    </row>
    <row r="2042" spans="1:15" hidden="1" x14ac:dyDescent="0.3">
      <c r="A2042" t="s">
        <v>1675</v>
      </c>
      <c r="B2042">
        <v>2492381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3625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https://aterpa-my.sharepoint.com/:f:/g/personal/luis_nunes_aterpa_com_br/IgCVlEOybDu1RrUmmUcPpVgkATRdwz5TarAfYpSYiAP79mY?e=3yxZxw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42" t="s">
        <v>4787</v>
      </c>
    </row>
    <row r="2043" spans="1:15" hidden="1" x14ac:dyDescent="0.3">
      <c r="A2043" t="s">
        <v>1730</v>
      </c>
      <c r="B2043">
        <v>802322</v>
      </c>
      <c r="C2043" t="s">
        <v>5407</v>
      </c>
      <c r="D2043" s="12">
        <v>45838</v>
      </c>
      <c r="E2043" t="s">
        <v>3747</v>
      </c>
      <c r="F2043" t="s">
        <v>2792</v>
      </c>
      <c r="G2043" t="s">
        <v>2789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https://aterpa-my.sharepoint.com/:f:/g/personal/luis_nunes_aterpa_com_br/IgCVlEOybDu1RrUmmUcPpVgkATRdwz5TarAfYpSYiAP79mY?e=3yxZxw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43" t="s">
        <v>4787</v>
      </c>
    </row>
    <row r="2044" spans="1:15" hidden="1" x14ac:dyDescent="0.3">
      <c r="A2044" t="s">
        <v>1860</v>
      </c>
      <c r="B2044">
        <v>631382</v>
      </c>
      <c r="C2044" t="s">
        <v>5407</v>
      </c>
      <c r="D2044" s="12">
        <v>45838</v>
      </c>
      <c r="E2044" t="s">
        <v>3819</v>
      </c>
      <c r="F2044" t="s">
        <v>2819</v>
      </c>
      <c r="G2044" t="s">
        <v>2789</v>
      </c>
      <c r="H2044" t="str">
        <f>IF(_xlfn.XLOOKUP(E2044,LD_01[DOCUMENTO],LD_01[REVISÃO])=F2044,"VIGENTE","OBSOLETO")</f>
        <v>OBSOLETO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https://aterpa-my.sharepoint.com/:f:/g/personal/luis_nunes_aterpa_com_br/IgCVlEOybDu1RrUmmUcPpVgkATRdwz5TarAfYpSYiAP79mY?e=3yxZxw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4" t="s">
        <v>4787</v>
      </c>
    </row>
    <row r="2045" spans="1:15" hidden="1" x14ac:dyDescent="0.3">
      <c r="A2045" t="s">
        <v>1871</v>
      </c>
      <c r="B2045">
        <v>5348102</v>
      </c>
      <c r="C2045" t="s">
        <v>5407</v>
      </c>
      <c r="D2045" s="12">
        <v>45838</v>
      </c>
      <c r="E2045" t="s">
        <v>3827</v>
      </c>
      <c r="F2045" t="s">
        <v>2787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https://aterpa-my.sharepoint.com/:f:/g/personal/luis_nunes_aterpa_com_br/IgCVlEOybDu1RrUmmUcPpVgkATRdwz5TarAfYpSYiAP79mY?e=3yxZxw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5" t="s">
        <v>4787</v>
      </c>
    </row>
    <row r="2046" spans="1:15" hidden="1" x14ac:dyDescent="0.3">
      <c r="A2046" t="s">
        <v>2044</v>
      </c>
      <c r="B2046">
        <v>2901390</v>
      </c>
      <c r="C2046" t="s">
        <v>5407</v>
      </c>
      <c r="D2046" s="12">
        <v>45838</v>
      </c>
      <c r="E2046" t="s">
        <v>3920</v>
      </c>
      <c r="F2046" t="s">
        <v>2792</v>
      </c>
      <c r="G2046" t="s">
        <v>3478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https://aterpa-my.sharepoint.com/:f:/g/personal/luis_nunes_aterpa_com_br/IgCVlEOybDu1RrUmmUcPpVgkATRdwz5TarAfYpSYiAP79mY?e=3yxZxw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6" t="s">
        <v>4787</v>
      </c>
    </row>
    <row r="2047" spans="1:15" hidden="1" x14ac:dyDescent="0.3">
      <c r="A2047" t="s">
        <v>2045</v>
      </c>
      <c r="B2047">
        <v>610578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2789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https://aterpa-my.sharepoint.com/:f:/g/personal/luis_nunes_aterpa_com_br/IgCVlEOybDu1RrUmmUcPpVgkATRdwz5TarAfYpSYiAP79mY?e=3yxZxw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7" t="s">
        <v>4787</v>
      </c>
    </row>
    <row r="2048" spans="1:15" hidden="1" x14ac:dyDescent="0.3">
      <c r="A2048" t="s">
        <v>1917</v>
      </c>
      <c r="B2048">
        <v>552515</v>
      </c>
      <c r="C2048" t="s">
        <v>5407</v>
      </c>
      <c r="D2048" s="12">
        <v>45838</v>
      </c>
      <c r="E2048" t="s">
        <v>3851</v>
      </c>
      <c r="F2048" t="s">
        <v>2819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https://aterpa-my.sharepoint.com/:f:/g/personal/luis_nunes_aterpa_com_br/IgCVlEOybDu1RrUmmUcPpVgkATRdwz5TarAfYpSYiAP79mY?e=3yxZxw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48" t="s">
        <v>4787</v>
      </c>
    </row>
    <row r="2049" spans="1:15" hidden="1" x14ac:dyDescent="0.3">
      <c r="A2049" t="s">
        <v>1861</v>
      </c>
      <c r="B2049">
        <v>209019</v>
      </c>
      <c r="C2049" t="s">
        <v>5407</v>
      </c>
      <c r="D2049" s="12">
        <v>45838</v>
      </c>
      <c r="E2049" t="s">
        <v>3820</v>
      </c>
      <c r="F2049" t="s">
        <v>2819</v>
      </c>
      <c r="G2049" t="s">
        <v>2789</v>
      </c>
      <c r="H2049" t="str">
        <f>IF(_xlfn.XLOOKUP(E2049,LD_01[DOCUMENTO],LD_01[REVISÃO])=F2049,"VIGENTE","OBSOLETO")</f>
        <v>VIGENTE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https://aterpa-my.sharepoint.com/:f:/g/personal/luis_nunes_aterpa_com_br/IgCVlEOybDu1RrUmmUcPpVgkATRdwz5TarAfYpSYiAP79mY?e=3yxZxw</v>
      </c>
      <c r="M2049" t="str">
        <f t="shared" si="94"/>
        <v/>
      </c>
      <c r="N2049" t="str">
        <f t="shared" si="9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049" t="s">
        <v>4787</v>
      </c>
    </row>
    <row r="2050" spans="1:15" hidden="1" x14ac:dyDescent="0.3">
      <c r="A2050" t="s">
        <v>1876</v>
      </c>
      <c r="B2050">
        <v>225264</v>
      </c>
      <c r="C2050" t="s">
        <v>5407</v>
      </c>
      <c r="D2050" s="12">
        <v>45838</v>
      </c>
      <c r="E2050" t="s">
        <v>3830</v>
      </c>
      <c r="F2050" t="s">
        <v>2792</v>
      </c>
      <c r="G2050" t="s">
        <v>2789</v>
      </c>
      <c r="H2050" t="str">
        <f>IF(_xlfn.XLOOKUP(E2050,LD_01[DOCUMENTO],LD_01[REVISÃO])=F2050,"VIGENTE","OBSOLETO")</f>
        <v>OBSOLETO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https://aterpa-my.sharepoint.com/:f:/g/personal/luis_nunes_aterpa_com_br/IgCVlEOybDu1RrUmmUcPpVgkATRdwz5TarAfYpSYiAP79mY?e=3yxZxw</v>
      </c>
      <c r="M2050" t="str">
        <f t="shared" ref="M2050:M2113" si="97">IF(H2050&lt;&gt;"OBSOLETO","",H2050)</f>
        <v>OBSOLETO</v>
      </c>
      <c r="N2050" t="str">
        <f t="shared" ref="N2050:N2113" si="98">_xlfn.TEXTJOIN("\",TRUE,J2050:M2050)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050" t="s">
        <v>4787</v>
      </c>
    </row>
    <row r="2051" spans="1:15" hidden="1" x14ac:dyDescent="0.3">
      <c r="A2051" t="s">
        <v>2106</v>
      </c>
      <c r="B2051">
        <v>4787402</v>
      </c>
      <c r="C2051" t="s">
        <v>5407</v>
      </c>
      <c r="D2051" s="12">
        <v>45838</v>
      </c>
      <c r="E2051" t="s">
        <v>3954</v>
      </c>
      <c r="F2051" t="s">
        <v>2819</v>
      </c>
      <c r="G2051" t="s">
        <v>2788</v>
      </c>
      <c r="H2051" t="str">
        <f>IF(_xlfn.XLOOKUP(E2051,LD_01[DOCUMENTO],LD_01[REVISÃO])=F2051,"VIGENTE","OBSOLETO")</f>
        <v>VIGENTE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https://aterpa-my.sharepoint.com/:f:/g/personal/luis_nunes_aterpa_com_br/IgCVlEOybDu1RrUmmUcPpVgkATRdwz5TarAfYpSYiAP79mY?e=3yxZxw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51" t="s">
        <v>4787</v>
      </c>
    </row>
    <row r="2052" spans="1:15" hidden="1" x14ac:dyDescent="0.3">
      <c r="A2052" t="s">
        <v>2107</v>
      </c>
      <c r="B2052">
        <v>338543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2789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https://aterpa-my.sharepoint.com/:f:/g/personal/luis_nunes_aterpa_com_br/IgCVlEOybDu1RrUmmUcPpVgkATRdwz5TarAfYpSYiAP79mY?e=3yxZxw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52" t="s">
        <v>4787</v>
      </c>
    </row>
    <row r="2053" spans="1:15" hidden="1" x14ac:dyDescent="0.3">
      <c r="A2053" t="s">
        <v>2108</v>
      </c>
      <c r="B2053">
        <v>5547432</v>
      </c>
      <c r="C2053" t="s">
        <v>5407</v>
      </c>
      <c r="D2053" s="12">
        <v>45838</v>
      </c>
      <c r="E2053" t="s">
        <v>3955</v>
      </c>
      <c r="F2053" t="s">
        <v>2819</v>
      </c>
      <c r="G2053" t="s">
        <v>2788</v>
      </c>
      <c r="H2053" t="str">
        <f>IF(_xlfn.XLOOKUP(E2053,LD_01[DOCUMENTO],LD_01[REVISÃO])=F2053,"VIGENTE","OBSOLETO")</f>
        <v>OBSOLETO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https://aterpa-my.sharepoint.com/:f:/g/personal/luis_nunes_aterpa_com_br/IgCVlEOybDu1RrUmmUcPpVgkATRdwz5TarAfYpSYiAP79mY?e=3yxZxw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53" t="s">
        <v>4787</v>
      </c>
    </row>
    <row r="2054" spans="1:15" hidden="1" x14ac:dyDescent="0.3">
      <c r="A2054" t="s">
        <v>2109</v>
      </c>
      <c r="B2054">
        <v>395901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2789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https://aterpa-my.sharepoint.com/:f:/g/personal/luis_nunes_aterpa_com_br/IgCVlEOybDu1RrUmmUcPpVgkATRdwz5TarAfYpSYiAP79mY?e=3yxZxw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54" t="s">
        <v>4787</v>
      </c>
    </row>
    <row r="2055" spans="1:15" hidden="1" x14ac:dyDescent="0.3">
      <c r="A2055" t="s">
        <v>2110</v>
      </c>
      <c r="B2055">
        <v>3754011</v>
      </c>
      <c r="C2055" t="s">
        <v>5407</v>
      </c>
      <c r="D2055" s="12">
        <v>45838</v>
      </c>
      <c r="E2055" t="s">
        <v>3956</v>
      </c>
      <c r="F2055" t="s">
        <v>2798</v>
      </c>
      <c r="G2055" t="s">
        <v>2788</v>
      </c>
      <c r="H2055" t="str">
        <f>IF(_xlfn.XLOOKUP(E2055,LD_01[DOCUMENTO],LD_01[REVISÃO])=F2055,"VIGENTE","OBSOLETO")</f>
        <v>VIGENTE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https://aterpa-my.sharepoint.com/:f:/g/personal/luis_nunes_aterpa_com_br/IgCVlEOybDu1RrUmmUcPpVgkATRdwz5TarAfYpSYiAP79mY?e=3yxZxw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55" t="s">
        <v>4787</v>
      </c>
    </row>
    <row r="2056" spans="1:15" hidden="1" x14ac:dyDescent="0.3">
      <c r="A2056" t="s">
        <v>2111</v>
      </c>
      <c r="B2056">
        <v>416610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2789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https://aterpa-my.sharepoint.com/:f:/g/personal/luis_nunes_aterpa_com_br/IgCVlEOybDu1RrUmmUcPpVgkATRdwz5TarAfYpSYiAP79mY?e=3yxZxw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56" t="s">
        <v>4787</v>
      </c>
    </row>
    <row r="2057" spans="1:15" hidden="1" x14ac:dyDescent="0.3">
      <c r="A2057" t="s">
        <v>2112</v>
      </c>
      <c r="B2057">
        <v>893960</v>
      </c>
      <c r="C2057" t="s">
        <v>5407</v>
      </c>
      <c r="D2057" s="12">
        <v>45838</v>
      </c>
      <c r="E2057" t="s">
        <v>3957</v>
      </c>
      <c r="F2057" t="s">
        <v>2819</v>
      </c>
      <c r="G2057" t="s">
        <v>2788</v>
      </c>
      <c r="H2057" t="str">
        <f>IF(_xlfn.XLOOKUP(E2057,LD_01[DOCUMENTO],LD_01[REVISÃO])=F2057,"VIGENTE","OBSOLETO")</f>
        <v>OBSOLETO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https://aterpa-my.sharepoint.com/:f:/g/personal/luis_nunes_aterpa_com_br/IgCVlEOybDu1RrUmmUcPpVgkATRdwz5TarAfYpSYiAP79mY?e=3yxZxw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57" t="s">
        <v>4787</v>
      </c>
    </row>
    <row r="2058" spans="1:15" hidden="1" x14ac:dyDescent="0.3">
      <c r="A2058" t="s">
        <v>2113</v>
      </c>
      <c r="B2058">
        <v>364970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2789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https://aterpa-my.sharepoint.com/:f:/g/personal/luis_nunes_aterpa_com_br/IgCVlEOybDu1RrUmmUcPpVgkATRdwz5TarAfYpSYiAP79mY?e=3yxZxw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58" t="s">
        <v>4787</v>
      </c>
    </row>
    <row r="2059" spans="1:15" hidden="1" x14ac:dyDescent="0.3">
      <c r="A2059" t="s">
        <v>2114</v>
      </c>
      <c r="B2059">
        <v>564530</v>
      </c>
      <c r="C2059" t="s">
        <v>5407</v>
      </c>
      <c r="D2059" s="12">
        <v>45838</v>
      </c>
      <c r="E2059" t="s">
        <v>3958</v>
      </c>
      <c r="F2059" t="s">
        <v>2800</v>
      </c>
      <c r="G2059" t="s">
        <v>2789</v>
      </c>
      <c r="H2059" t="str">
        <f>IF(_xlfn.XLOOKUP(E2059,LD_01[DOCUMENTO],LD_01[REVISÃO])=F2059,"VIGENTE","OBSOLETO")</f>
        <v>VIGENTE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https://aterpa-my.sharepoint.com/:f:/g/personal/luis_nunes_aterpa_com_br/IgCVlEOybDu1RrUmmUcPpVgkATRdwz5TarAfYpSYiAP79mY?e=3yxZxw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59" t="s">
        <v>4787</v>
      </c>
    </row>
    <row r="2060" spans="1:15" hidden="1" x14ac:dyDescent="0.3">
      <c r="A2060" t="s">
        <v>2115</v>
      </c>
      <c r="B2060">
        <v>835482</v>
      </c>
      <c r="C2060" t="s">
        <v>5407</v>
      </c>
      <c r="D2060" s="12">
        <v>45838</v>
      </c>
      <c r="E2060" t="s">
        <v>3959</v>
      </c>
      <c r="F2060" t="s">
        <v>2819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https://aterpa-my.sharepoint.com/:f:/g/personal/luis_nunes_aterpa_com_br/IgCVlEOybDu1RrUmmUcPpVgkATRdwz5TarAfYpSYiAP79mY?e=3yxZxw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0" t="s">
        <v>4787</v>
      </c>
    </row>
    <row r="2061" spans="1:15" hidden="1" x14ac:dyDescent="0.3">
      <c r="A2061" t="s">
        <v>2116</v>
      </c>
      <c r="B2061">
        <v>849998</v>
      </c>
      <c r="C2061" t="s">
        <v>5407</v>
      </c>
      <c r="D2061" s="12">
        <v>45838</v>
      </c>
      <c r="E2061" t="s">
        <v>3960</v>
      </c>
      <c r="F2061" t="s">
        <v>2819</v>
      </c>
      <c r="G2061" t="s">
        <v>2789</v>
      </c>
      <c r="H2061" t="str">
        <f>IF(_xlfn.XLOOKUP(E2061,LD_01[DOCUMENTO],LD_01[REVISÃO])=F2061,"VIGENTE","OBSOLETO")</f>
        <v>OBSOLETO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https://aterpa-my.sharepoint.com/:f:/g/personal/luis_nunes_aterpa_com_br/IgCVlEOybDu1RrUmmUcPpVgkATRdwz5TarAfYpSYiAP79mY?e=3yxZxw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61" t="s">
        <v>4787</v>
      </c>
    </row>
    <row r="2062" spans="1:15" hidden="1" x14ac:dyDescent="0.3">
      <c r="A2062" t="s">
        <v>2047</v>
      </c>
      <c r="B2062">
        <v>1504509</v>
      </c>
      <c r="C2062" t="s">
        <v>5407</v>
      </c>
      <c r="D2062" s="12">
        <v>45838</v>
      </c>
      <c r="E2062" t="s">
        <v>3922</v>
      </c>
      <c r="F2062" t="s">
        <v>2787</v>
      </c>
      <c r="G2062" t="s">
        <v>2788</v>
      </c>
      <c r="H2062" t="str">
        <f>IF(_xlfn.XLOOKUP(E2062,LD_01[DOCUMENTO],LD_01[REVISÃO])=F2062,"VIGENTE","OBSOLETO")</f>
        <v>VIGENTE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https://aterpa-my.sharepoint.com/:f:/g/personal/luis_nunes_aterpa_com_br/IgCVlEOybDu1RrUmmUcPpVgkATRdwz5TarAfYpSYiAP79mY?e=3yxZxw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2" t="s">
        <v>4787</v>
      </c>
    </row>
    <row r="2063" spans="1:15" hidden="1" x14ac:dyDescent="0.3">
      <c r="A2063" t="s">
        <v>2048</v>
      </c>
      <c r="B2063">
        <v>791382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2789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https://aterpa-my.sharepoint.com/:f:/g/personal/luis_nunes_aterpa_com_br/IgCVlEOybDu1RrUmmUcPpVgkATRdwz5TarAfYpSYiAP79mY?e=3yxZxw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3" t="s">
        <v>4787</v>
      </c>
    </row>
    <row r="2064" spans="1:15" hidden="1" x14ac:dyDescent="0.3">
      <c r="A2064" t="s">
        <v>2117</v>
      </c>
      <c r="B2064">
        <v>2666160</v>
      </c>
      <c r="C2064" t="s">
        <v>5407</v>
      </c>
      <c r="D2064" s="12">
        <v>45838</v>
      </c>
      <c r="E2064" t="s">
        <v>3961</v>
      </c>
      <c r="F2064" t="s">
        <v>2819</v>
      </c>
      <c r="G2064" t="s">
        <v>2788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https://aterpa-my.sharepoint.com/:f:/g/personal/luis_nunes_aterpa_com_br/IgCVlEOybDu1RrUmmUcPpVgkATRdwz5TarAfYpSYiAP79mY?e=3yxZxw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4" t="s">
        <v>4787</v>
      </c>
    </row>
    <row r="2065" spans="1:15" hidden="1" x14ac:dyDescent="0.3">
      <c r="A2065" t="s">
        <v>2118</v>
      </c>
      <c r="B2065">
        <v>500050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2789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https://aterpa-my.sharepoint.com/:f:/g/personal/luis_nunes_aterpa_com_br/IgCVlEOybDu1RrUmmUcPpVgkATRdwz5TarAfYpSYiAP79mY?e=3yxZxw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5" t="s">
        <v>4787</v>
      </c>
    </row>
    <row r="2066" spans="1:15" hidden="1" x14ac:dyDescent="0.3">
      <c r="A2066" t="s">
        <v>2119</v>
      </c>
      <c r="B2066">
        <v>2431122</v>
      </c>
      <c r="C2066" t="s">
        <v>5407</v>
      </c>
      <c r="D2066" s="12">
        <v>45838</v>
      </c>
      <c r="E2066" t="s">
        <v>3962</v>
      </c>
      <c r="F2066" t="s">
        <v>2819</v>
      </c>
      <c r="G2066" t="s">
        <v>2788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https://aterpa-my.sharepoint.com/:f:/g/personal/luis_nunes_aterpa_com_br/IgCVlEOybDu1RrUmmUcPpVgkATRdwz5TarAfYpSYiAP79mY?e=3yxZxw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6" t="s">
        <v>4787</v>
      </c>
    </row>
    <row r="2067" spans="1:15" hidden="1" x14ac:dyDescent="0.3">
      <c r="A2067" t="s">
        <v>2120</v>
      </c>
      <c r="B2067">
        <v>433806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2789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https://aterpa-my.sharepoint.com/:f:/g/personal/luis_nunes_aterpa_com_br/IgCVlEOybDu1RrUmmUcPpVgkATRdwz5TarAfYpSYiAP79mY?e=3yxZxw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7" t="s">
        <v>4787</v>
      </c>
    </row>
    <row r="2068" spans="1:15" hidden="1" x14ac:dyDescent="0.3">
      <c r="A2068" t="s">
        <v>2050</v>
      </c>
      <c r="B2068">
        <v>2769304</v>
      </c>
      <c r="C2068" t="s">
        <v>5407</v>
      </c>
      <c r="D2068" s="12">
        <v>45838</v>
      </c>
      <c r="E2068" t="s">
        <v>3924</v>
      </c>
      <c r="F2068" t="s">
        <v>2800</v>
      </c>
      <c r="G2068" t="s">
        <v>2788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https://aterpa-my.sharepoint.com/:f:/g/personal/luis_nunes_aterpa_com_br/IgCVlEOybDu1RrUmmUcPpVgkATRdwz5TarAfYpSYiAP79mY?e=3yxZxw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8" t="s">
        <v>4787</v>
      </c>
    </row>
    <row r="2069" spans="1:15" hidden="1" x14ac:dyDescent="0.3">
      <c r="A2069" t="s">
        <v>2051</v>
      </c>
      <c r="B2069">
        <v>760450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2789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https://aterpa-my.sharepoint.com/:f:/g/personal/luis_nunes_aterpa_com_br/IgCVlEOybDu1RrUmmUcPpVgkATRdwz5TarAfYpSYiAP79mY?e=3yxZxw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69" t="s">
        <v>4787</v>
      </c>
    </row>
    <row r="2070" spans="1:15" hidden="1" x14ac:dyDescent="0.3">
      <c r="A2070" t="s">
        <v>2052</v>
      </c>
      <c r="B2070">
        <v>2241421</v>
      </c>
      <c r="C2070" t="s">
        <v>5407</v>
      </c>
      <c r="D2070" s="12">
        <v>45838</v>
      </c>
      <c r="E2070" t="s">
        <v>3925</v>
      </c>
      <c r="F2070" t="s">
        <v>2819</v>
      </c>
      <c r="G2070" t="s">
        <v>2788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https://aterpa-my.sharepoint.com/:f:/g/personal/luis_nunes_aterpa_com_br/IgCVlEOybDu1RrUmmUcPpVgkATRdwz5TarAfYpSYiAP79mY?e=3yxZxw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0" t="s">
        <v>4787</v>
      </c>
    </row>
    <row r="2071" spans="1:15" hidden="1" x14ac:dyDescent="0.3">
      <c r="A2071" t="s">
        <v>2053</v>
      </c>
      <c r="B2071">
        <v>580602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2789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https://aterpa-my.sharepoint.com/:f:/g/personal/luis_nunes_aterpa_com_br/IgCVlEOybDu1RrUmmUcPpVgkATRdwz5TarAfYpSYiAP79mY?e=3yxZxw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1" t="s">
        <v>4787</v>
      </c>
    </row>
    <row r="2072" spans="1:15" hidden="1" x14ac:dyDescent="0.3">
      <c r="A2072" t="s">
        <v>2054</v>
      </c>
      <c r="B2072">
        <v>822074</v>
      </c>
      <c r="C2072" t="s">
        <v>5407</v>
      </c>
      <c r="D2072" s="12">
        <v>45838</v>
      </c>
      <c r="E2072" t="s">
        <v>3926</v>
      </c>
      <c r="F2072" t="s">
        <v>2792</v>
      </c>
      <c r="G2072" t="s">
        <v>2788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https://aterpa-my.sharepoint.com/:f:/g/personal/luis_nunes_aterpa_com_br/IgCVlEOybDu1RrUmmUcPpVgkATRdwz5TarAfYpSYiAP79mY?e=3yxZxw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2" t="s">
        <v>4787</v>
      </c>
    </row>
    <row r="2073" spans="1:15" hidden="1" x14ac:dyDescent="0.3">
      <c r="A2073" t="s">
        <v>2055</v>
      </c>
      <c r="B2073">
        <v>244383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2789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https://aterpa-my.sharepoint.com/:f:/g/personal/luis_nunes_aterpa_com_br/IgCVlEOybDu1RrUmmUcPpVgkATRdwz5TarAfYpSYiAP79mY?e=3yxZxw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3" t="s">
        <v>4787</v>
      </c>
    </row>
    <row r="2074" spans="1:15" hidden="1" x14ac:dyDescent="0.3">
      <c r="A2074" t="s">
        <v>2057</v>
      </c>
      <c r="B2074">
        <v>380306</v>
      </c>
      <c r="C2074" t="s">
        <v>5407</v>
      </c>
      <c r="D2074" s="12">
        <v>45838</v>
      </c>
      <c r="E2074" t="s">
        <v>3928</v>
      </c>
      <c r="F2074" t="s">
        <v>2819</v>
      </c>
      <c r="G2074" t="s">
        <v>2788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https://aterpa-my.sharepoint.com/:f:/g/personal/luis_nunes_aterpa_com_br/IgCVlEOybDu1RrUmmUcPpVgkATRdwz5TarAfYpSYiAP79mY?e=3yxZxw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4" t="s">
        <v>4787</v>
      </c>
    </row>
    <row r="2075" spans="1:15" hidden="1" x14ac:dyDescent="0.3">
      <c r="A2075" t="s">
        <v>2058</v>
      </c>
      <c r="B2075">
        <v>286228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2789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https://aterpa-my.sharepoint.com/:f:/g/personal/luis_nunes_aterpa_com_br/IgCVlEOybDu1RrUmmUcPpVgkATRdwz5TarAfYpSYiAP79mY?e=3yxZxw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5" t="s">
        <v>4787</v>
      </c>
    </row>
    <row r="2076" spans="1:15" hidden="1" x14ac:dyDescent="0.3">
      <c r="A2076" t="s">
        <v>2059</v>
      </c>
      <c r="B2076">
        <v>397898</v>
      </c>
      <c r="C2076" t="s">
        <v>5407</v>
      </c>
      <c r="D2076" s="12">
        <v>45838</v>
      </c>
      <c r="E2076" t="s">
        <v>3929</v>
      </c>
      <c r="F2076" t="s">
        <v>2819</v>
      </c>
      <c r="G2076" t="s">
        <v>2788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https://aterpa-my.sharepoint.com/:f:/g/personal/luis_nunes_aterpa_com_br/IgCVlEOybDu1RrUmmUcPpVgkATRdwz5TarAfYpSYiAP79mY?e=3yxZxw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6" t="s">
        <v>4787</v>
      </c>
    </row>
    <row r="2077" spans="1:15" hidden="1" x14ac:dyDescent="0.3">
      <c r="A2077" t="s">
        <v>2060</v>
      </c>
      <c r="B2077">
        <v>345881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2789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https://aterpa-my.sharepoint.com/:f:/g/personal/luis_nunes_aterpa_com_br/IgCVlEOybDu1RrUmmUcPpVgkATRdwz5TarAfYpSYiAP79mY?e=3yxZxw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7" t="s">
        <v>4787</v>
      </c>
    </row>
    <row r="2078" spans="1:15" hidden="1" x14ac:dyDescent="0.3">
      <c r="A2078" t="s">
        <v>2061</v>
      </c>
      <c r="B2078">
        <v>436834</v>
      </c>
      <c r="C2078" t="s">
        <v>5407</v>
      </c>
      <c r="D2078" s="12">
        <v>45838</v>
      </c>
      <c r="E2078" t="s">
        <v>3930</v>
      </c>
      <c r="F2078" t="s">
        <v>2792</v>
      </c>
      <c r="G2078" t="s">
        <v>2788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https://aterpa-my.sharepoint.com/:f:/g/personal/luis_nunes_aterpa_com_br/IgCVlEOybDu1RrUmmUcPpVgkATRdwz5TarAfYpSYiAP79mY?e=3yxZxw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8" t="s">
        <v>4787</v>
      </c>
    </row>
    <row r="2079" spans="1:15" hidden="1" x14ac:dyDescent="0.3">
      <c r="A2079" t="s">
        <v>2062</v>
      </c>
      <c r="B2079">
        <v>358068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2789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https://aterpa-my.sharepoint.com/:f:/g/personal/luis_nunes_aterpa_com_br/IgCVlEOybDu1RrUmmUcPpVgkATRdwz5TarAfYpSYiAP79mY?e=3yxZxw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79" t="s">
        <v>4787</v>
      </c>
    </row>
    <row r="2080" spans="1:15" hidden="1" x14ac:dyDescent="0.3">
      <c r="A2080" t="s">
        <v>2063</v>
      </c>
      <c r="B2080">
        <v>438754</v>
      </c>
      <c r="C2080" t="s">
        <v>5407</v>
      </c>
      <c r="D2080" s="12">
        <v>45838</v>
      </c>
      <c r="E2080" t="s">
        <v>3931</v>
      </c>
      <c r="F2080" t="s">
        <v>2792</v>
      </c>
      <c r="G2080" t="s">
        <v>2788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https://aterpa-my.sharepoint.com/:f:/g/personal/luis_nunes_aterpa_com_br/IgCVlEOybDu1RrUmmUcPpVgkATRdwz5TarAfYpSYiAP79mY?e=3yxZxw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0" t="s">
        <v>4787</v>
      </c>
    </row>
    <row r="2081" spans="1:15" hidden="1" x14ac:dyDescent="0.3">
      <c r="A2081" t="s">
        <v>2064</v>
      </c>
      <c r="B2081">
        <v>358413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2789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https://aterpa-my.sharepoint.com/:f:/g/personal/luis_nunes_aterpa_com_br/IgCVlEOybDu1RrUmmUcPpVgkATRdwz5TarAfYpSYiAP79mY?e=3yxZxw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1" t="s">
        <v>4787</v>
      </c>
    </row>
    <row r="2082" spans="1:15" hidden="1" x14ac:dyDescent="0.3">
      <c r="A2082" t="s">
        <v>2065</v>
      </c>
      <c r="B2082">
        <v>13751060</v>
      </c>
      <c r="C2082" t="s">
        <v>5407</v>
      </c>
      <c r="D2082" s="12">
        <v>45838</v>
      </c>
      <c r="E2082" t="s">
        <v>3932</v>
      </c>
      <c r="F2082" t="s">
        <v>2819</v>
      </c>
      <c r="G2082" t="s">
        <v>2788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https://aterpa-my.sharepoint.com/:f:/g/personal/luis_nunes_aterpa_com_br/IgCVlEOybDu1RrUmmUcPpVgkATRdwz5TarAfYpSYiAP79mY?e=3yxZxw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2" t="s">
        <v>4787</v>
      </c>
    </row>
    <row r="2083" spans="1:15" hidden="1" x14ac:dyDescent="0.3">
      <c r="A2083" t="s">
        <v>2066</v>
      </c>
      <c r="B2083">
        <v>707740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2789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https://aterpa-my.sharepoint.com/:f:/g/personal/luis_nunes_aterpa_com_br/IgCVlEOybDu1RrUmmUcPpVgkATRdwz5TarAfYpSYiAP79mY?e=3yxZxw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3" t="s">
        <v>4787</v>
      </c>
    </row>
    <row r="2084" spans="1:15" hidden="1" x14ac:dyDescent="0.3">
      <c r="A2084" t="s">
        <v>2069</v>
      </c>
      <c r="B2084">
        <v>2649998</v>
      </c>
      <c r="C2084" t="s">
        <v>5407</v>
      </c>
      <c r="D2084" s="12">
        <v>45838</v>
      </c>
      <c r="E2084" t="s">
        <v>3934</v>
      </c>
      <c r="F2084" t="s">
        <v>2800</v>
      </c>
      <c r="G2084" t="s">
        <v>2788</v>
      </c>
      <c r="H2084" t="str">
        <f>IF(_xlfn.XLOOKUP(E2084,LD_01[DOCUMENTO],LD_01[REVISÃO])=F2084,"VIGENTE","OBSOLETO")</f>
        <v>OBSOLETO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https://aterpa-my.sharepoint.com/:f:/g/personal/luis_nunes_aterpa_com_br/IgCVlEOybDu1RrUmmUcPpVgkATRdwz5TarAfYpSYiAP79mY?e=3yxZxw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84" t="s">
        <v>4787</v>
      </c>
    </row>
    <row r="2085" spans="1:15" hidden="1" x14ac:dyDescent="0.3">
      <c r="A2085" t="s">
        <v>2070</v>
      </c>
      <c r="B2085">
        <v>837463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2789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https://aterpa-my.sharepoint.com/:f:/g/personal/luis_nunes_aterpa_com_br/IgCVlEOybDu1RrUmmUcPpVgkATRdwz5TarAfYpSYiAP79mY?e=3yxZxw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85" t="s">
        <v>4787</v>
      </c>
    </row>
    <row r="2086" spans="1:15" hidden="1" x14ac:dyDescent="0.3">
      <c r="A2086" t="s">
        <v>2071</v>
      </c>
      <c r="B2086">
        <v>2400526</v>
      </c>
      <c r="C2086" t="s">
        <v>5407</v>
      </c>
      <c r="D2086" s="12">
        <v>45838</v>
      </c>
      <c r="E2086" t="s">
        <v>3935</v>
      </c>
      <c r="F2086" t="s">
        <v>2800</v>
      </c>
      <c r="G2086" t="s">
        <v>2788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https://aterpa-my.sharepoint.com/:f:/g/personal/luis_nunes_aterpa_com_br/IgCVlEOybDu1RrUmmUcPpVgkATRdwz5TarAfYpSYiAP79mY?e=3yxZxw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86" t="s">
        <v>4787</v>
      </c>
    </row>
    <row r="2087" spans="1:15" hidden="1" x14ac:dyDescent="0.3">
      <c r="A2087" t="s">
        <v>2072</v>
      </c>
      <c r="B2087">
        <v>684691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2789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https://aterpa-my.sharepoint.com/:f:/g/personal/luis_nunes_aterpa_com_br/IgCVlEOybDu1RrUmmUcPpVgkATRdwz5TarAfYpSYiAP79mY?e=3yxZxw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087" t="s">
        <v>4787</v>
      </c>
    </row>
    <row r="2088" spans="1:15" hidden="1" x14ac:dyDescent="0.3">
      <c r="A2088" t="s">
        <v>2073</v>
      </c>
      <c r="B2088">
        <v>1156317</v>
      </c>
      <c r="C2088" t="s">
        <v>5407</v>
      </c>
      <c r="D2088" s="12">
        <v>45838</v>
      </c>
      <c r="E2088" t="s">
        <v>3936</v>
      </c>
      <c r="F2088" t="s">
        <v>2819</v>
      </c>
      <c r="G2088" t="s">
        <v>2788</v>
      </c>
      <c r="H2088" t="str">
        <f>IF(_xlfn.XLOOKUP(E2088,LD_01[DOCUMENTO],LD_01[REVISÃO])=F2088,"VIGENTE","OBSOLETO")</f>
        <v>VIGENTE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https://aterpa-my.sharepoint.com/:f:/g/personal/luis_nunes_aterpa_com_br/IgCVlEOybDu1RrUmmUcPpVgkATRdwz5TarAfYpSYiAP79mY?e=3yxZxw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8" t="s">
        <v>4787</v>
      </c>
    </row>
    <row r="2089" spans="1:15" hidden="1" x14ac:dyDescent="0.3">
      <c r="A2089" t="s">
        <v>2074</v>
      </c>
      <c r="B2089">
        <v>257990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2789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https://aterpa-my.sharepoint.com/:f:/g/personal/luis_nunes_aterpa_com_br/IgCVlEOybDu1RrUmmUcPpVgkATRdwz5TarAfYpSYiAP79mY?e=3yxZxw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89" t="s">
        <v>4787</v>
      </c>
    </row>
    <row r="2090" spans="1:15" hidden="1" x14ac:dyDescent="0.3">
      <c r="A2090" t="s">
        <v>2075</v>
      </c>
      <c r="B2090">
        <v>983132</v>
      </c>
      <c r="C2090" t="s">
        <v>5407</v>
      </c>
      <c r="D2090" s="12">
        <v>45838</v>
      </c>
      <c r="E2090" t="s">
        <v>3937</v>
      </c>
      <c r="F2090" t="s">
        <v>2792</v>
      </c>
      <c r="G2090" t="s">
        <v>2788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https://aterpa-my.sharepoint.com/:f:/g/personal/luis_nunes_aterpa_com_br/IgCVlEOybDu1RrUmmUcPpVgkATRdwz5TarAfYpSYiAP79mY?e=3yxZxw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0" t="s">
        <v>4787</v>
      </c>
    </row>
    <row r="2091" spans="1:15" hidden="1" x14ac:dyDescent="0.3">
      <c r="A2091" t="s">
        <v>2076</v>
      </c>
      <c r="B2091">
        <v>342079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2789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https://aterpa-my.sharepoint.com/:f:/g/personal/luis_nunes_aterpa_com_br/IgCVlEOybDu1RrUmmUcPpVgkATRdwz5TarAfYpSYiAP79mY?e=3yxZxw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1" t="s">
        <v>4787</v>
      </c>
    </row>
    <row r="2092" spans="1:15" hidden="1" x14ac:dyDescent="0.3">
      <c r="A2092" t="s">
        <v>2077</v>
      </c>
      <c r="B2092">
        <v>814195</v>
      </c>
      <c r="C2092" t="s">
        <v>5407</v>
      </c>
      <c r="D2092" s="12">
        <v>45838</v>
      </c>
      <c r="E2092" t="s">
        <v>3938</v>
      </c>
      <c r="F2092" t="s">
        <v>2787</v>
      </c>
      <c r="G2092" t="s">
        <v>2788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https://aterpa-my.sharepoint.com/:f:/g/personal/luis_nunes_aterpa_com_br/IgCVlEOybDu1RrUmmUcPpVgkATRdwz5TarAfYpSYiAP79mY?e=3yxZxw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2" t="s">
        <v>4787</v>
      </c>
    </row>
    <row r="2093" spans="1:15" hidden="1" x14ac:dyDescent="0.3">
      <c r="A2093" t="s">
        <v>2078</v>
      </c>
      <c r="B2093">
        <v>350652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2789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https://aterpa-my.sharepoint.com/:f:/g/personal/luis_nunes_aterpa_com_br/IgCVlEOybDu1RrUmmUcPpVgkATRdwz5TarAfYpSYiAP79mY?e=3yxZxw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3" t="s">
        <v>4787</v>
      </c>
    </row>
    <row r="2094" spans="1:15" hidden="1" x14ac:dyDescent="0.3">
      <c r="A2094" t="s">
        <v>2079</v>
      </c>
      <c r="B2094">
        <v>781965</v>
      </c>
      <c r="C2094" t="s">
        <v>5407</v>
      </c>
      <c r="D2094" s="12">
        <v>45838</v>
      </c>
      <c r="E2094" t="s">
        <v>3939</v>
      </c>
      <c r="F2094" t="s">
        <v>2787</v>
      </c>
      <c r="G2094" t="s">
        <v>2788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https://aterpa-my.sharepoint.com/:f:/g/personal/luis_nunes_aterpa_com_br/IgCVlEOybDu1RrUmmUcPpVgkATRdwz5TarAfYpSYiAP79mY?e=3yxZxw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4" t="s">
        <v>4787</v>
      </c>
    </row>
    <row r="2095" spans="1:15" hidden="1" x14ac:dyDescent="0.3">
      <c r="A2095" t="s">
        <v>2080</v>
      </c>
      <c r="B2095">
        <v>267982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2789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https://aterpa-my.sharepoint.com/:f:/g/personal/luis_nunes_aterpa_com_br/IgCVlEOybDu1RrUmmUcPpVgkATRdwz5TarAfYpSYiAP79mY?e=3yxZxw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5" t="s">
        <v>4787</v>
      </c>
    </row>
    <row r="2096" spans="1:15" hidden="1" x14ac:dyDescent="0.3">
      <c r="A2096" t="s">
        <v>2081</v>
      </c>
      <c r="B2096">
        <v>781144</v>
      </c>
      <c r="C2096" t="s">
        <v>5407</v>
      </c>
      <c r="D2096" s="12">
        <v>45838</v>
      </c>
      <c r="E2096" t="s">
        <v>3940</v>
      </c>
      <c r="F2096" t="s">
        <v>2787</v>
      </c>
      <c r="G2096" t="s">
        <v>2788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https://aterpa-my.sharepoint.com/:f:/g/personal/luis_nunes_aterpa_com_br/IgCVlEOybDu1RrUmmUcPpVgkATRdwz5TarAfYpSYiAP79mY?e=3yxZxw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6" t="s">
        <v>4787</v>
      </c>
    </row>
    <row r="2097" spans="1:15" hidden="1" x14ac:dyDescent="0.3">
      <c r="A2097" t="s">
        <v>2082</v>
      </c>
      <c r="B2097">
        <v>246715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2789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https://aterpa-my.sharepoint.com/:f:/g/personal/luis_nunes_aterpa_com_br/IgCVlEOybDu1RrUmmUcPpVgkATRdwz5TarAfYpSYiAP79mY?e=3yxZxw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7" t="s">
        <v>4787</v>
      </c>
    </row>
    <row r="2098" spans="1:15" hidden="1" x14ac:dyDescent="0.3">
      <c r="A2098" t="s">
        <v>2083</v>
      </c>
      <c r="B2098">
        <v>821458</v>
      </c>
      <c r="C2098" t="s">
        <v>5407</v>
      </c>
      <c r="D2098" s="12">
        <v>45838</v>
      </c>
      <c r="E2098" t="s">
        <v>3941</v>
      </c>
      <c r="F2098" t="s">
        <v>2787</v>
      </c>
      <c r="G2098" t="s">
        <v>2788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https://aterpa-my.sharepoint.com/:f:/g/personal/luis_nunes_aterpa_com_br/IgCVlEOybDu1RrUmmUcPpVgkATRdwz5TarAfYpSYiAP79mY?e=3yxZxw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8" t="s">
        <v>4787</v>
      </c>
    </row>
    <row r="2099" spans="1:15" hidden="1" x14ac:dyDescent="0.3">
      <c r="A2099" t="s">
        <v>2084</v>
      </c>
      <c r="B2099">
        <v>255044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2789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https://aterpa-my.sharepoint.com/:f:/g/personal/luis_nunes_aterpa_com_br/IgCVlEOybDu1RrUmmUcPpVgkATRdwz5TarAfYpSYiAP79mY?e=3yxZxw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099" t="s">
        <v>4787</v>
      </c>
    </row>
    <row r="2100" spans="1:15" hidden="1" x14ac:dyDescent="0.3">
      <c r="A2100" t="s">
        <v>2095</v>
      </c>
      <c r="B2100">
        <v>2946695</v>
      </c>
      <c r="C2100" t="s">
        <v>5407</v>
      </c>
      <c r="D2100" s="12">
        <v>45838</v>
      </c>
      <c r="E2100" t="s">
        <v>3948</v>
      </c>
      <c r="F2100" t="s">
        <v>2792</v>
      </c>
      <c r="G2100" t="s">
        <v>2788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https://aterpa-my.sharepoint.com/:f:/g/personal/luis_nunes_aterpa_com_br/IgCVlEOybDu1RrUmmUcPpVgkATRdwz5TarAfYpSYiAP79mY?e=3yxZxw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0" t="s">
        <v>4787</v>
      </c>
    </row>
    <row r="2101" spans="1:15" hidden="1" x14ac:dyDescent="0.3">
      <c r="A2101" t="s">
        <v>2096</v>
      </c>
      <c r="B2101">
        <v>742159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2789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https://aterpa-my.sharepoint.com/:f:/g/personal/luis_nunes_aterpa_com_br/IgCVlEOybDu1RrUmmUcPpVgkATRdwz5TarAfYpSYiAP79mY?e=3yxZxw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1" t="s">
        <v>4787</v>
      </c>
    </row>
    <row r="2102" spans="1:15" hidden="1" x14ac:dyDescent="0.3">
      <c r="A2102" t="s">
        <v>2097</v>
      </c>
      <c r="B2102">
        <v>2792599</v>
      </c>
      <c r="C2102" t="s">
        <v>5407</v>
      </c>
      <c r="D2102" s="12">
        <v>45838</v>
      </c>
      <c r="E2102" t="s">
        <v>3949</v>
      </c>
      <c r="F2102" t="s">
        <v>2792</v>
      </c>
      <c r="G2102" t="s">
        <v>2788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https://aterpa-my.sharepoint.com/:f:/g/personal/luis_nunes_aterpa_com_br/IgCVlEOybDu1RrUmmUcPpVgkATRdwz5TarAfYpSYiAP79mY?e=3yxZxw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2" t="s">
        <v>4787</v>
      </c>
    </row>
    <row r="2103" spans="1:15" hidden="1" x14ac:dyDescent="0.3">
      <c r="A2103" t="s">
        <v>2098</v>
      </c>
      <c r="B2103">
        <v>618426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2789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https://aterpa-my.sharepoint.com/:f:/g/personal/luis_nunes_aterpa_com_br/IgCVlEOybDu1RrUmmUcPpVgkATRdwz5TarAfYpSYiAP79mY?e=3yxZxw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3" t="s">
        <v>4787</v>
      </c>
    </row>
    <row r="2104" spans="1:15" hidden="1" x14ac:dyDescent="0.3">
      <c r="A2104" t="s">
        <v>2099</v>
      </c>
      <c r="B2104">
        <v>4455769</v>
      </c>
      <c r="C2104" t="s">
        <v>5407</v>
      </c>
      <c r="D2104" s="12">
        <v>45838</v>
      </c>
      <c r="E2104" t="s">
        <v>3950</v>
      </c>
      <c r="F2104" t="s">
        <v>2800</v>
      </c>
      <c r="G2104" t="s">
        <v>2788</v>
      </c>
      <c r="H2104" t="str">
        <f>IF(_xlfn.XLOOKUP(E2104,LD_01[DOCUMENTO],LD_01[REVISÃO])=F2104,"VIGENTE","OBSOLETO")</f>
        <v>OBSOLETO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https://aterpa-my.sharepoint.com/:f:/g/personal/luis_nunes_aterpa_com_br/IgCVlEOybDu1RrUmmUcPpVgkATRdwz5TarAfYpSYiAP79mY?e=3yxZxw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104" t="s">
        <v>4787</v>
      </c>
    </row>
    <row r="2105" spans="1:15" hidden="1" x14ac:dyDescent="0.3">
      <c r="A2105" t="s">
        <v>2100</v>
      </c>
      <c r="B2105">
        <v>1668596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2789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https://aterpa-my.sharepoint.com/:f:/g/personal/luis_nunes_aterpa_com_br/IgCVlEOybDu1RrUmmUcPpVgkATRdwz5TarAfYpSYiAP79mY?e=3yxZxw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105" t="s">
        <v>4787</v>
      </c>
    </row>
    <row r="2106" spans="1:15" hidden="1" x14ac:dyDescent="0.3">
      <c r="A2106" t="s">
        <v>2101</v>
      </c>
      <c r="B2106">
        <v>4507332</v>
      </c>
      <c r="C2106" t="s">
        <v>5407</v>
      </c>
      <c r="D2106" s="12">
        <v>45838</v>
      </c>
      <c r="E2106" t="s">
        <v>3951</v>
      </c>
      <c r="F2106" t="s">
        <v>2800</v>
      </c>
      <c r="G2106" t="s">
        <v>2788</v>
      </c>
      <c r="H2106" t="str">
        <f>IF(_xlfn.XLOOKUP(E2106,LD_01[DOCUMENTO],LD_01[REVISÃO])=F2106,"VIGENTE","OBSOLETO")</f>
        <v>VIGENTE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https://aterpa-my.sharepoint.com/:f:/g/personal/luis_nunes_aterpa_com_br/IgCVlEOybDu1RrUmmUcPpVgkATRdwz5TarAfYpSYiAP79mY?e=3yxZxw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6" t="s">
        <v>4787</v>
      </c>
    </row>
    <row r="2107" spans="1:15" hidden="1" x14ac:dyDescent="0.3">
      <c r="A2107" t="s">
        <v>2102</v>
      </c>
      <c r="B2107">
        <v>1555013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2789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https://aterpa-my.sharepoint.com/:f:/g/personal/luis_nunes_aterpa_com_br/IgCVlEOybDu1RrUmmUcPpVgkATRdwz5TarAfYpSYiAP79mY?e=3yxZxw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7" t="s">
        <v>4787</v>
      </c>
    </row>
    <row r="2108" spans="1:15" hidden="1" x14ac:dyDescent="0.3">
      <c r="A2108" t="s">
        <v>2087</v>
      </c>
      <c r="B2108">
        <v>5793150</v>
      </c>
      <c r="C2108" t="s">
        <v>5407</v>
      </c>
      <c r="D2108" s="12">
        <v>45838</v>
      </c>
      <c r="E2108" t="s">
        <v>3944</v>
      </c>
      <c r="F2108" t="s">
        <v>2798</v>
      </c>
      <c r="G2108" t="s">
        <v>2788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https://aterpa-my.sharepoint.com/:f:/g/personal/luis_nunes_aterpa_com_br/IgCVlEOybDu1RrUmmUcPpVgkATRdwz5TarAfYpSYiAP79mY?e=3yxZxw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8" t="s">
        <v>4787</v>
      </c>
    </row>
    <row r="2109" spans="1:15" hidden="1" x14ac:dyDescent="0.3">
      <c r="A2109" t="s">
        <v>2088</v>
      </c>
      <c r="B2109">
        <v>1186505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2789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https://aterpa-my.sharepoint.com/:f:/g/personal/luis_nunes_aterpa_com_br/IgCVlEOybDu1RrUmmUcPpVgkATRdwz5TarAfYpSYiAP79mY?e=3yxZxw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09" t="s">
        <v>4787</v>
      </c>
    </row>
    <row r="2110" spans="1:15" hidden="1" x14ac:dyDescent="0.3">
      <c r="A2110" t="s">
        <v>2089</v>
      </c>
      <c r="B2110">
        <v>1567046</v>
      </c>
      <c r="C2110" t="s">
        <v>5407</v>
      </c>
      <c r="D2110" s="12">
        <v>45838</v>
      </c>
      <c r="E2110" t="s">
        <v>3945</v>
      </c>
      <c r="F2110" t="s">
        <v>2792</v>
      </c>
      <c r="G2110" t="s">
        <v>2788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https://aterpa-my.sharepoint.com/:f:/g/personal/luis_nunes_aterpa_com_br/IgCVlEOybDu1RrUmmUcPpVgkATRdwz5TarAfYpSYiAP79mY?e=3yxZxw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0" t="s">
        <v>4787</v>
      </c>
    </row>
    <row r="2111" spans="1:15" hidden="1" x14ac:dyDescent="0.3">
      <c r="A2111" t="s">
        <v>2090</v>
      </c>
      <c r="B2111">
        <v>258985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2789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https://aterpa-my.sharepoint.com/:f:/g/personal/luis_nunes_aterpa_com_br/IgCVlEOybDu1RrUmmUcPpVgkATRdwz5TarAfYpSYiAP79mY?e=3yxZxw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1" t="s">
        <v>4787</v>
      </c>
    </row>
    <row r="2112" spans="1:15" hidden="1" x14ac:dyDescent="0.3">
      <c r="A2112" t="s">
        <v>2091</v>
      </c>
      <c r="B2112">
        <v>1692608</v>
      </c>
      <c r="C2112" t="s">
        <v>5407</v>
      </c>
      <c r="D2112" s="12">
        <v>45838</v>
      </c>
      <c r="E2112" t="s">
        <v>3946</v>
      </c>
      <c r="F2112" t="s">
        <v>2792</v>
      </c>
      <c r="G2112" t="s">
        <v>2788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https://aterpa-my.sharepoint.com/:f:/g/personal/luis_nunes_aterpa_com_br/IgCVlEOybDu1RrUmmUcPpVgkATRdwz5TarAfYpSYiAP79mY?e=3yxZxw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2" t="s">
        <v>4787</v>
      </c>
    </row>
    <row r="2113" spans="1:15" hidden="1" x14ac:dyDescent="0.3">
      <c r="A2113" t="s">
        <v>2092</v>
      </c>
      <c r="B2113">
        <v>374226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2789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https://aterpa-my.sharepoint.com/:f:/g/personal/luis_nunes_aterpa_com_br/IgCVlEOybDu1RrUmmUcPpVgkATRdwz5TarAfYpSYiAP79mY?e=3yxZxw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3" t="s">
        <v>4787</v>
      </c>
    </row>
    <row r="2114" spans="1:15" hidden="1" x14ac:dyDescent="0.3">
      <c r="A2114" t="s">
        <v>2093</v>
      </c>
      <c r="B2114">
        <v>1698078</v>
      </c>
      <c r="C2114" t="s">
        <v>5407</v>
      </c>
      <c r="D2114" s="12">
        <v>45838</v>
      </c>
      <c r="E2114" t="s">
        <v>3947</v>
      </c>
      <c r="F2114" t="s">
        <v>2792</v>
      </c>
      <c r="G2114" t="s">
        <v>2788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https://aterpa-my.sharepoint.com/:f:/g/personal/luis_nunes_aterpa_com_br/IgCVlEOybDu1RrUmmUcPpVgkATRdwz5TarAfYpSYiAP79mY?e=3yxZxw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4" t="s">
        <v>4787</v>
      </c>
    </row>
    <row r="2115" spans="1:15" hidden="1" x14ac:dyDescent="0.3">
      <c r="A2115" t="s">
        <v>2094</v>
      </c>
      <c r="B2115">
        <v>261141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2789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https://aterpa-my.sharepoint.com/:f:/g/personal/luis_nunes_aterpa_com_br/IgCVlEOybDu1RrUmmUcPpVgkATRdwz5TarAfYpSYiAP79mY?e=3yxZxw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5" t="s">
        <v>4787</v>
      </c>
    </row>
    <row r="2116" spans="1:15" hidden="1" x14ac:dyDescent="0.3">
      <c r="A2116" t="s">
        <v>2123</v>
      </c>
      <c r="B2116">
        <v>3628788</v>
      </c>
      <c r="C2116" t="s">
        <v>5407</v>
      </c>
      <c r="D2116" s="12">
        <v>45838</v>
      </c>
      <c r="E2116" t="s">
        <v>3965</v>
      </c>
      <c r="F2116" t="s">
        <v>2800</v>
      </c>
      <c r="G2116" t="s">
        <v>2788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https://aterpa-my.sharepoint.com/:f:/g/personal/luis_nunes_aterpa_com_br/IgCVlEOybDu1RrUmmUcPpVgkATRdwz5TarAfYpSYiAP79mY?e=3yxZxw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6" t="s">
        <v>4787</v>
      </c>
    </row>
    <row r="2117" spans="1:15" hidden="1" x14ac:dyDescent="0.3">
      <c r="A2117" t="s">
        <v>2124</v>
      </c>
      <c r="B2117">
        <v>706513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2789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https://aterpa-my.sharepoint.com/:f:/g/personal/luis_nunes_aterpa_com_br/IgCVlEOybDu1RrUmmUcPpVgkATRdwz5TarAfYpSYiAP79mY?e=3yxZxw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7" t="s">
        <v>4787</v>
      </c>
    </row>
    <row r="2118" spans="1:15" hidden="1" x14ac:dyDescent="0.3">
      <c r="A2118" t="s">
        <v>2133</v>
      </c>
      <c r="B2118">
        <v>3758469</v>
      </c>
      <c r="C2118" t="s">
        <v>5407</v>
      </c>
      <c r="D2118" s="12">
        <v>45838</v>
      </c>
      <c r="E2118" t="s">
        <v>3971</v>
      </c>
      <c r="F2118" t="s">
        <v>2800</v>
      </c>
      <c r="G2118" t="s">
        <v>2788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https://aterpa-my.sharepoint.com/:f:/g/personal/luis_nunes_aterpa_com_br/IgCVlEOybDu1RrUmmUcPpVgkATRdwz5TarAfYpSYiAP79mY?e=3yxZxw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8" t="s">
        <v>4787</v>
      </c>
    </row>
    <row r="2119" spans="1:15" hidden="1" x14ac:dyDescent="0.3">
      <c r="A2119" t="s">
        <v>2134</v>
      </c>
      <c r="B2119">
        <v>604764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2789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https://aterpa-my.sharepoint.com/:f:/g/personal/luis_nunes_aterpa_com_br/IgCVlEOybDu1RrUmmUcPpVgkATRdwz5TarAfYpSYiAP79mY?e=3yxZxw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19" t="s">
        <v>4787</v>
      </c>
    </row>
    <row r="2120" spans="1:15" hidden="1" x14ac:dyDescent="0.3">
      <c r="A2120" t="s">
        <v>2126</v>
      </c>
      <c r="B2120">
        <v>3612660</v>
      </c>
      <c r="C2120" t="s">
        <v>5407</v>
      </c>
      <c r="D2120" s="12">
        <v>45838</v>
      </c>
      <c r="E2120" t="s">
        <v>3967</v>
      </c>
      <c r="F2120" t="s">
        <v>2819</v>
      </c>
      <c r="G2120" t="s">
        <v>2788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https://aterpa-my.sharepoint.com/:f:/g/personal/luis_nunes_aterpa_com_br/IgCVlEOybDu1RrUmmUcPpVgkATRdwz5TarAfYpSYiAP79mY?e=3yxZxw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0" t="s">
        <v>4787</v>
      </c>
    </row>
    <row r="2121" spans="1:15" hidden="1" x14ac:dyDescent="0.3">
      <c r="A2121" t="s">
        <v>2127</v>
      </c>
      <c r="B2121">
        <v>610226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2789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https://aterpa-my.sharepoint.com/:f:/g/personal/luis_nunes_aterpa_com_br/IgCVlEOybDu1RrUmmUcPpVgkATRdwz5TarAfYpSYiAP79mY?e=3yxZxw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1" t="s">
        <v>4787</v>
      </c>
    </row>
    <row r="2122" spans="1:15" hidden="1" x14ac:dyDescent="0.3">
      <c r="A2122" t="s">
        <v>2128</v>
      </c>
      <c r="B2122">
        <v>3795623</v>
      </c>
      <c r="C2122" t="s">
        <v>5407</v>
      </c>
      <c r="D2122" s="12">
        <v>45838</v>
      </c>
      <c r="E2122" t="s">
        <v>3968</v>
      </c>
      <c r="F2122" t="s">
        <v>2819</v>
      </c>
      <c r="G2122" t="s">
        <v>2788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https://aterpa-my.sharepoint.com/:f:/g/personal/luis_nunes_aterpa_com_br/IgCVlEOybDu1RrUmmUcPpVgkATRdwz5TarAfYpSYiAP79mY?e=3yxZxw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2" t="s">
        <v>4787</v>
      </c>
    </row>
    <row r="2123" spans="1:15" hidden="1" x14ac:dyDescent="0.3">
      <c r="A2123" t="s">
        <v>2129</v>
      </c>
      <c r="B2123">
        <v>700595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2789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https://aterpa-my.sharepoint.com/:f:/g/personal/luis_nunes_aterpa_com_br/IgCVlEOybDu1RrUmmUcPpVgkATRdwz5TarAfYpSYiAP79mY?e=3yxZxw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3" t="s">
        <v>4787</v>
      </c>
    </row>
    <row r="2124" spans="1:15" hidden="1" x14ac:dyDescent="0.3">
      <c r="A2124" t="s">
        <v>2130</v>
      </c>
      <c r="B2124">
        <v>1615615</v>
      </c>
      <c r="C2124" t="s">
        <v>5407</v>
      </c>
      <c r="D2124" s="12">
        <v>45838</v>
      </c>
      <c r="E2124" t="s">
        <v>3969</v>
      </c>
      <c r="F2124" t="s">
        <v>2819</v>
      </c>
      <c r="G2124" t="s">
        <v>2788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https://aterpa-my.sharepoint.com/:f:/g/personal/luis_nunes_aterpa_com_br/IgCVlEOybDu1RrUmmUcPpVgkATRdwz5TarAfYpSYiAP79mY?e=3yxZxw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4" t="s">
        <v>4787</v>
      </c>
    </row>
    <row r="2125" spans="1:15" hidden="1" x14ac:dyDescent="0.3">
      <c r="A2125" t="s">
        <v>2131</v>
      </c>
      <c r="B2125">
        <v>466115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2789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https://aterpa-my.sharepoint.com/:f:/g/personal/luis_nunes_aterpa_com_br/IgCVlEOybDu1RrUmmUcPpVgkATRdwz5TarAfYpSYiAP79mY?e=3yxZxw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5" t="s">
        <v>4787</v>
      </c>
    </row>
    <row r="2126" spans="1:15" hidden="1" x14ac:dyDescent="0.3">
      <c r="A2126" t="s">
        <v>2067</v>
      </c>
      <c r="B2126">
        <v>3556777</v>
      </c>
      <c r="C2126" t="s">
        <v>5407</v>
      </c>
      <c r="D2126" s="12">
        <v>45838</v>
      </c>
      <c r="E2126" t="s">
        <v>3933</v>
      </c>
      <c r="F2126" t="s">
        <v>2826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https://aterpa-my.sharepoint.com/:f:/g/personal/luis_nunes_aterpa_com_br/IgCVlEOybDu1RrUmmUcPpVgkATRdwz5TarAfYpSYiAP79mY?e=3yxZxw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6" t="s">
        <v>4787</v>
      </c>
    </row>
    <row r="2127" spans="1:15" hidden="1" x14ac:dyDescent="0.3">
      <c r="A2127" t="s">
        <v>2068</v>
      </c>
      <c r="B2127">
        <v>488617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2807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https://aterpa-my.sharepoint.com/:f:/g/personal/luis_nunes_aterpa_com_br/IgCVlEOybDu1RrUmmUcPpVgkATRdwz5TarAfYpSYiAP79mY?e=3yxZxw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7" t="s">
        <v>4787</v>
      </c>
    </row>
    <row r="2128" spans="1:15" hidden="1" x14ac:dyDescent="0.3">
      <c r="A2128" t="s">
        <v>2085</v>
      </c>
      <c r="B2128">
        <v>753100</v>
      </c>
      <c r="C2128" t="s">
        <v>5407</v>
      </c>
      <c r="D2128" s="12">
        <v>45838</v>
      </c>
      <c r="E2128" t="s">
        <v>3942</v>
      </c>
      <c r="F2128" t="s">
        <v>2800</v>
      </c>
      <c r="G2128" t="s">
        <v>2789</v>
      </c>
      <c r="H2128" t="str">
        <f>IF(_xlfn.XLOOKUP(E2128,LD_01[DOCUMENTO],LD_01[REVISÃO])=F2128,"VIGENTE","OBSOLETO")</f>
        <v>OBSOLETO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https://aterpa-my.sharepoint.com/:f:/g/personal/luis_nunes_aterpa_com_br/IgCVlEOybDu1RrUmmUcPpVgkATRdwz5TarAfYpSYiAP79mY?e=3yxZxw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128" t="s">
        <v>4787</v>
      </c>
    </row>
    <row r="2129" spans="1:15" hidden="1" x14ac:dyDescent="0.3">
      <c r="A2129" t="s">
        <v>2086</v>
      </c>
      <c r="B2129">
        <v>1488530</v>
      </c>
      <c r="C2129" t="s">
        <v>5407</v>
      </c>
      <c r="D2129" s="12">
        <v>45838</v>
      </c>
      <c r="E2129" t="s">
        <v>3943</v>
      </c>
      <c r="F2129" t="s">
        <v>2792</v>
      </c>
      <c r="G2129" t="s">
        <v>2789</v>
      </c>
      <c r="H2129" t="str">
        <f>IF(_xlfn.XLOOKUP(E2129,LD_01[DOCUMENTO],LD_01[REVISÃO])=F2129,"VIGENTE","OBSOLETO")</f>
        <v>VIGENTE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https://aterpa-my.sharepoint.com/:f:/g/personal/luis_nunes_aterpa_com_br/IgCVlEOybDu1RrUmmUcPpVgkATRdwz5TarAfYpSYiAP79mY?e=3yxZxw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29" t="s">
        <v>4787</v>
      </c>
    </row>
    <row r="2130" spans="1:15" hidden="1" x14ac:dyDescent="0.3">
      <c r="A2130" t="s">
        <v>2103</v>
      </c>
      <c r="B2130">
        <v>2050527</v>
      </c>
      <c r="C2130" t="s">
        <v>5407</v>
      </c>
      <c r="D2130" s="12">
        <v>45838</v>
      </c>
      <c r="E2130" t="s">
        <v>3952</v>
      </c>
      <c r="F2130" t="s">
        <v>2800</v>
      </c>
      <c r="G2130" t="s">
        <v>2789</v>
      </c>
      <c r="H2130" t="str">
        <f>IF(_xlfn.XLOOKUP(E2130,LD_01[DOCUMENTO],LD_01[REVISÃO])=F2130,"VIGENTE","OBSOLETO")</f>
        <v>OBSOLETO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https://aterpa-my.sharepoint.com/:f:/g/personal/luis_nunes_aterpa_com_br/IgCVlEOybDu1RrUmmUcPpVgkATRdwz5TarAfYpSYiAP79mY?e=3yxZxw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01\MSV-163MS-702-NORTE\https://aterpa-my.sharepoint.com/:f:/g/personal/luis_nunes_aterpa_com_br/IgCVlEOybDu1RrUmmUcPpVgkATRdwz5TarAfYpSYiAP79mY?e=3yxZxw\OBSOLETO</v>
      </c>
      <c r="O2130" t="s">
        <v>4787</v>
      </c>
    </row>
    <row r="2131" spans="1:15" hidden="1" x14ac:dyDescent="0.3">
      <c r="A2131" t="s">
        <v>2135</v>
      </c>
      <c r="B2131">
        <v>220683</v>
      </c>
      <c r="C2131" t="s">
        <v>5407</v>
      </c>
      <c r="D2131" s="12">
        <v>45838</v>
      </c>
      <c r="E2131" t="s">
        <v>3972</v>
      </c>
      <c r="F2131" t="s">
        <v>2787</v>
      </c>
      <c r="G2131" t="s">
        <v>2789</v>
      </c>
      <c r="H2131" t="str">
        <f>IF(_xlfn.XLOOKUP(E2131,LD_01[DOCUMENTO],LD_01[REVISÃO])=F2131,"VIGENTE","OBSOLETO")</f>
        <v>VIGENTE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https://aterpa-my.sharepoint.com/:f:/g/personal/luis_nunes_aterpa_com_br/IgCVlEOybDu1RrUmmUcPpVgkATRdwz5TarAfYpSYiAP79mY?e=3yxZxw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1" t="s">
        <v>4787</v>
      </c>
    </row>
    <row r="2132" spans="1:15" hidden="1" x14ac:dyDescent="0.3">
      <c r="A2132" t="s">
        <v>2132</v>
      </c>
      <c r="B2132">
        <v>134651</v>
      </c>
      <c r="C2132" t="s">
        <v>5407</v>
      </c>
      <c r="D2132" s="12">
        <v>45838</v>
      </c>
      <c r="E2132" t="s">
        <v>3970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https://aterpa-my.sharepoint.com/:f:/g/personal/luis_nunes_aterpa_com_br/IgCVlEOybDu1RrUmmUcPpVgkATRdwz5TarAfYpSYiAP79mY?e=3yxZxw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2" t="s">
        <v>4787</v>
      </c>
    </row>
    <row r="2133" spans="1:15" hidden="1" x14ac:dyDescent="0.3">
      <c r="A2133" t="s">
        <v>2104</v>
      </c>
      <c r="B2133">
        <v>2538189</v>
      </c>
      <c r="C2133" t="s">
        <v>5407</v>
      </c>
      <c r="D2133" s="12">
        <v>45838</v>
      </c>
      <c r="E2133" t="s">
        <v>3953</v>
      </c>
      <c r="F2133" t="s">
        <v>2792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https://aterpa-my.sharepoint.com/:f:/g/personal/luis_nunes_aterpa_com_br/IgCVlEOybDu1RrUmmUcPpVgkATRdwz5TarAfYpSYiAP79mY?e=3yxZxw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3" t="s">
        <v>4787</v>
      </c>
    </row>
    <row r="2134" spans="1:15" hidden="1" x14ac:dyDescent="0.3">
      <c r="A2134" t="s">
        <v>2105</v>
      </c>
      <c r="B2134">
        <v>2592397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2807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https://aterpa-my.sharepoint.com/:f:/g/personal/luis_nunes_aterpa_com_br/IgCVlEOybDu1RrUmmUcPpVgkATRdwz5TarAfYpSYiAP79mY?e=3yxZxw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4" t="s">
        <v>4787</v>
      </c>
    </row>
    <row r="2135" spans="1:15" hidden="1" x14ac:dyDescent="0.3">
      <c r="A2135" t="s">
        <v>2049</v>
      </c>
      <c r="B2135">
        <v>930937</v>
      </c>
      <c r="C2135" t="s">
        <v>5407</v>
      </c>
      <c r="D2135" s="12">
        <v>45838</v>
      </c>
      <c r="E2135" t="s">
        <v>3923</v>
      </c>
      <c r="F2135" t="s">
        <v>2792</v>
      </c>
      <c r="G2135" t="s">
        <v>2789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https://aterpa-my.sharepoint.com/:f:/g/personal/luis_nunes_aterpa_com_br/IgCVlEOybDu1RrUmmUcPpVgkATRdwz5TarAfYpSYiAP79mY?e=3yxZxw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5" t="s">
        <v>4787</v>
      </c>
    </row>
    <row r="2136" spans="1:15" hidden="1" x14ac:dyDescent="0.3">
      <c r="A2136" t="s">
        <v>2121</v>
      </c>
      <c r="B2136">
        <v>28026910</v>
      </c>
      <c r="C2136" t="s">
        <v>5407</v>
      </c>
      <c r="D2136" s="12">
        <v>45838</v>
      </c>
      <c r="E2136" t="s">
        <v>3963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https://aterpa-my.sharepoint.com/:f:/g/personal/luis_nunes_aterpa_com_br/IgCVlEOybDu1RrUmmUcPpVgkATRdwz5TarAfYpSYiAP79mY?e=3yxZxw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6" t="s">
        <v>4787</v>
      </c>
    </row>
    <row r="2137" spans="1:15" hidden="1" x14ac:dyDescent="0.3">
      <c r="A2137" t="s">
        <v>2122</v>
      </c>
      <c r="B2137">
        <v>1911407</v>
      </c>
      <c r="C2137" t="s">
        <v>5407</v>
      </c>
      <c r="D2137" s="12">
        <v>45838</v>
      </c>
      <c r="E2137" t="s">
        <v>3964</v>
      </c>
      <c r="F2137" t="s">
        <v>2787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https://aterpa-my.sharepoint.com/:f:/g/personal/luis_nunes_aterpa_com_br/IgCVlEOybDu1RrUmmUcPpVgkATRdwz5TarAfYpSYiAP79mY?e=3yxZxw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7" t="s">
        <v>4787</v>
      </c>
    </row>
    <row r="2138" spans="1:15" hidden="1" x14ac:dyDescent="0.3">
      <c r="A2138" t="s">
        <v>2136</v>
      </c>
      <c r="B2138">
        <v>3206349</v>
      </c>
      <c r="C2138" t="s">
        <v>5407</v>
      </c>
      <c r="D2138" s="12">
        <v>45838</v>
      </c>
      <c r="E2138" t="s">
        <v>3973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https://aterpa-my.sharepoint.com/:f:/g/personal/luis_nunes_aterpa_com_br/IgCVlEOybDu1RrUmmUcPpVgkATRdwz5TarAfYpSYiAP79mY?e=3yxZxw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8" t="s">
        <v>4787</v>
      </c>
    </row>
    <row r="2139" spans="1:15" hidden="1" x14ac:dyDescent="0.3">
      <c r="A2139" t="s">
        <v>2125</v>
      </c>
      <c r="B2139">
        <v>2693147</v>
      </c>
      <c r="C2139" t="s">
        <v>5407</v>
      </c>
      <c r="D2139" s="12">
        <v>45838</v>
      </c>
      <c r="E2139" t="s">
        <v>3966</v>
      </c>
      <c r="F2139" t="s">
        <v>2792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https://aterpa-my.sharepoint.com/:f:/g/personal/luis_nunes_aterpa_com_br/IgCVlEOybDu1RrUmmUcPpVgkATRdwz5TarAfYpSYiAP79mY?e=3yxZxw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39" t="s">
        <v>4787</v>
      </c>
    </row>
    <row r="2140" spans="1:15" hidden="1" x14ac:dyDescent="0.3">
      <c r="A2140" t="s">
        <v>2056</v>
      </c>
      <c r="B2140">
        <v>838999</v>
      </c>
      <c r="C2140" t="s">
        <v>5407</v>
      </c>
      <c r="D2140" s="12">
        <v>45838</v>
      </c>
      <c r="E2140" t="s">
        <v>3927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https://aterpa-my.sharepoint.com/:f:/g/personal/luis_nunes_aterpa_com_br/IgCVlEOybDu1RrUmmUcPpVgkATRdwz5TarAfYpSYiAP79mY?e=3yxZxw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140" t="s">
        <v>4787</v>
      </c>
    </row>
    <row r="2141" spans="1:15" hidden="1" x14ac:dyDescent="0.3">
      <c r="A2141" t="s">
        <v>2252</v>
      </c>
      <c r="B2141">
        <v>4970453</v>
      </c>
      <c r="C2141" t="s">
        <v>5407</v>
      </c>
      <c r="D2141" s="12">
        <v>45838</v>
      </c>
      <c r="E2141" t="s">
        <v>5454</v>
      </c>
      <c r="F2141" t="s">
        <v>2819</v>
      </c>
      <c r="G2141" t="s">
        <v>2788</v>
      </c>
      <c r="H2141" t="str">
        <f>IF(_xlfn.XLOOKUP(E2141,LD_01[DOCUMENTO],LD_01[REVISÃO])=F2141,"VIGENTE","OBSOLETO")</f>
        <v>OBSOLETO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https://aterpa-my.sharepoint.com/:f:/g/personal/luis_nunes_aterpa_com_br/IgCVlEOybDu1RrUmmUcPpVgkATRdwz5TarAfYpSYiAP79mY?e=3yxZxw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41" t="s">
        <v>4787</v>
      </c>
    </row>
    <row r="2142" spans="1:15" hidden="1" x14ac:dyDescent="0.3">
      <c r="A2142" t="s">
        <v>2253</v>
      </c>
      <c r="B2142">
        <v>604165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2789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https://aterpa-my.sharepoint.com/:f:/g/personal/luis_nunes_aterpa_com_br/IgCVlEOybDu1RrUmmUcPpVgkATRdwz5TarAfYpSYiAP79mY?e=3yxZxw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42" t="s">
        <v>4787</v>
      </c>
    </row>
    <row r="2143" spans="1:15" hidden="1" x14ac:dyDescent="0.3">
      <c r="A2143" t="s">
        <v>2254</v>
      </c>
      <c r="B2143">
        <v>5090426</v>
      </c>
      <c r="C2143" t="s">
        <v>5407</v>
      </c>
      <c r="D2143" s="12">
        <v>45838</v>
      </c>
      <c r="E2143" t="s">
        <v>5455</v>
      </c>
      <c r="F2143" t="s">
        <v>2819</v>
      </c>
      <c r="G2143" t="s">
        <v>2788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https://aterpa-my.sharepoint.com/:f:/g/personal/luis_nunes_aterpa_com_br/IgCVlEOybDu1RrUmmUcPpVgkATRdwz5TarAfYpSYiAP79mY?e=3yxZxw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43" t="s">
        <v>4787</v>
      </c>
    </row>
    <row r="2144" spans="1:15" hidden="1" x14ac:dyDescent="0.3">
      <c r="A2144" t="s">
        <v>2255</v>
      </c>
      <c r="B2144">
        <v>562039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2789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https://aterpa-my.sharepoint.com/:f:/g/personal/luis_nunes_aterpa_com_br/IgCVlEOybDu1RrUmmUcPpVgkATRdwz5TarAfYpSYiAP79mY?e=3yxZxw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44" t="s">
        <v>4787</v>
      </c>
    </row>
    <row r="2145" spans="1:15" hidden="1" x14ac:dyDescent="0.3">
      <c r="A2145" t="s">
        <v>2137</v>
      </c>
      <c r="B2145">
        <v>2492552</v>
      </c>
      <c r="C2145" t="s">
        <v>5407</v>
      </c>
      <c r="D2145" s="12">
        <v>45838</v>
      </c>
      <c r="E2145" t="s">
        <v>3974</v>
      </c>
      <c r="F2145" t="s">
        <v>2787</v>
      </c>
      <c r="G2145" t="s">
        <v>2788</v>
      </c>
      <c r="H2145" t="str">
        <f>IF(_xlfn.XLOOKUP(E2145,LD_01[DOCUMENTO],LD_01[REVISÃO])=F2145,"VIGENTE","OBSOLETO")</f>
        <v>VIGENTE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https://aterpa-my.sharepoint.com/:f:/g/personal/luis_nunes_aterpa_com_br/IgCVlEOybDu1RrUmmUcPpVgkATRdwz5TarAfYpSYiAP79mY?e=3yxZxw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45" t="s">
        <v>4787</v>
      </c>
    </row>
    <row r="2146" spans="1:15" hidden="1" x14ac:dyDescent="0.3">
      <c r="A2146" t="s">
        <v>2138</v>
      </c>
      <c r="B2146">
        <v>582037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2789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https://aterpa-my.sharepoint.com/:f:/g/personal/luis_nunes_aterpa_com_br/IgCVlEOybDu1RrUmmUcPpVgkATRdwz5TarAfYpSYiAP79mY?e=3yxZxw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46" t="s">
        <v>4787</v>
      </c>
    </row>
    <row r="2147" spans="1:15" hidden="1" x14ac:dyDescent="0.3">
      <c r="A2147" t="s">
        <v>2139</v>
      </c>
      <c r="B2147">
        <v>2493332</v>
      </c>
      <c r="C2147" t="s">
        <v>5407</v>
      </c>
      <c r="D2147" s="12">
        <v>45838</v>
      </c>
      <c r="E2147" t="s">
        <v>3975</v>
      </c>
      <c r="F2147" t="s">
        <v>2787</v>
      </c>
      <c r="G2147" t="s">
        <v>2788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https://aterpa-my.sharepoint.com/:f:/g/personal/luis_nunes_aterpa_com_br/IgCVlEOybDu1RrUmmUcPpVgkATRdwz5TarAfYpSYiAP79mY?e=3yxZxw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47" t="s">
        <v>4787</v>
      </c>
    </row>
    <row r="2148" spans="1:15" hidden="1" x14ac:dyDescent="0.3">
      <c r="A2148" t="s">
        <v>2140</v>
      </c>
      <c r="B2148">
        <v>539593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2789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https://aterpa-my.sharepoint.com/:f:/g/personal/luis_nunes_aterpa_com_br/IgCVlEOybDu1RrUmmUcPpVgkATRdwz5TarAfYpSYiAP79mY?e=3yxZxw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48" t="s">
        <v>4787</v>
      </c>
    </row>
    <row r="2149" spans="1:15" hidden="1" x14ac:dyDescent="0.3">
      <c r="A2149" t="s">
        <v>2256</v>
      </c>
      <c r="B2149">
        <v>804260</v>
      </c>
      <c r="C2149" t="s">
        <v>5407</v>
      </c>
      <c r="D2149" s="12">
        <v>45838</v>
      </c>
      <c r="E2149" t="s">
        <v>4038</v>
      </c>
      <c r="F2149" t="s">
        <v>2787</v>
      </c>
      <c r="G2149" t="s">
        <v>2788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https://aterpa-my.sharepoint.com/:f:/g/personal/luis_nunes_aterpa_com_br/IgCVlEOybDu1RrUmmUcPpVgkATRdwz5TarAfYpSYiAP79mY?e=3yxZxw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49" t="s">
        <v>4787</v>
      </c>
    </row>
    <row r="2150" spans="1:15" hidden="1" x14ac:dyDescent="0.3">
      <c r="A2150" t="s">
        <v>2257</v>
      </c>
      <c r="B2150">
        <v>271861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2789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https://aterpa-my.sharepoint.com/:f:/g/personal/luis_nunes_aterpa_com_br/IgCVlEOybDu1RrUmmUcPpVgkATRdwz5TarAfYpSYiAP79mY?e=3yxZxw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50" t="s">
        <v>4787</v>
      </c>
    </row>
    <row r="2151" spans="1:15" hidden="1" x14ac:dyDescent="0.3">
      <c r="A2151" t="s">
        <v>2258</v>
      </c>
      <c r="B2151">
        <v>895151</v>
      </c>
      <c r="C2151" t="s">
        <v>5407</v>
      </c>
      <c r="D2151" s="12">
        <v>45838</v>
      </c>
      <c r="E2151" t="s">
        <v>4039</v>
      </c>
      <c r="F2151" t="s">
        <v>2792</v>
      </c>
      <c r="G2151" t="s">
        <v>2788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https://aterpa-my.sharepoint.com/:f:/g/personal/luis_nunes_aterpa_com_br/IgCVlEOybDu1RrUmmUcPpVgkATRdwz5TarAfYpSYiAP79mY?e=3yxZxw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51" t="s">
        <v>4787</v>
      </c>
    </row>
    <row r="2152" spans="1:15" hidden="1" x14ac:dyDescent="0.3">
      <c r="A2152" t="s">
        <v>2259</v>
      </c>
      <c r="B2152">
        <v>273735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2789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https://aterpa-my.sharepoint.com/:f:/g/personal/luis_nunes_aterpa_com_br/IgCVlEOybDu1RrUmmUcPpVgkATRdwz5TarAfYpSYiAP79mY?e=3yxZxw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52" t="s">
        <v>4787</v>
      </c>
    </row>
    <row r="2153" spans="1:15" hidden="1" x14ac:dyDescent="0.3">
      <c r="A2153" t="s">
        <v>2260</v>
      </c>
      <c r="B2153">
        <v>755438</v>
      </c>
      <c r="C2153" t="s">
        <v>5407</v>
      </c>
      <c r="D2153" s="12">
        <v>45838</v>
      </c>
      <c r="E2153" t="s">
        <v>4040</v>
      </c>
      <c r="F2153" t="s">
        <v>2787</v>
      </c>
      <c r="G2153" t="s">
        <v>2788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https://aterpa-my.sharepoint.com/:f:/g/personal/luis_nunes_aterpa_com_br/IgCVlEOybDu1RrUmmUcPpVgkATRdwz5TarAfYpSYiAP79mY?e=3yxZxw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53" t="s">
        <v>4787</v>
      </c>
    </row>
    <row r="2154" spans="1:15" hidden="1" x14ac:dyDescent="0.3">
      <c r="A2154" t="s">
        <v>2261</v>
      </c>
      <c r="B2154">
        <v>254633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2789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https://aterpa-my.sharepoint.com/:f:/g/personal/luis_nunes_aterpa_com_br/IgCVlEOybDu1RrUmmUcPpVgkATRdwz5TarAfYpSYiAP79mY?e=3yxZxw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54" t="s">
        <v>4787</v>
      </c>
    </row>
    <row r="2155" spans="1:15" hidden="1" x14ac:dyDescent="0.3">
      <c r="A2155" t="s">
        <v>2142</v>
      </c>
      <c r="B2155">
        <v>1799088</v>
      </c>
      <c r="C2155" t="s">
        <v>5407</v>
      </c>
      <c r="D2155" s="12">
        <v>45838</v>
      </c>
      <c r="E2155" t="s">
        <v>3977</v>
      </c>
      <c r="F2155" t="s">
        <v>2826</v>
      </c>
      <c r="G2155" t="s">
        <v>2788</v>
      </c>
      <c r="H2155" t="str">
        <f>IF(_xlfn.XLOOKUP(E2155,LD_01[DOCUMENTO],LD_01[REVISÃO])=F2155,"VIGENTE","OBSOLETO")</f>
        <v>OBSOLETO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https://aterpa-my.sharepoint.com/:f:/g/personal/luis_nunes_aterpa_com_br/IgCVlEOybDu1RrUmmUcPpVgkATRdwz5TarAfYpSYiAP79mY?e=3yxZxw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55" t="s">
        <v>4787</v>
      </c>
    </row>
    <row r="2156" spans="1:15" hidden="1" x14ac:dyDescent="0.3">
      <c r="A2156" t="s">
        <v>2143</v>
      </c>
      <c r="B2156">
        <v>892465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2789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https://aterpa-my.sharepoint.com/:f:/g/personal/luis_nunes_aterpa_com_br/IgCVlEOybDu1RrUmmUcPpVgkATRdwz5TarAfYpSYiAP79mY?e=3yxZxw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56" t="s">
        <v>4787</v>
      </c>
    </row>
    <row r="2157" spans="1:15" hidden="1" x14ac:dyDescent="0.3">
      <c r="A2157" t="s">
        <v>2144</v>
      </c>
      <c r="B2157">
        <v>1779702</v>
      </c>
      <c r="C2157" t="s">
        <v>5407</v>
      </c>
      <c r="D2157" s="12">
        <v>45838</v>
      </c>
      <c r="E2157" t="s">
        <v>3978</v>
      </c>
      <c r="F2157" t="s">
        <v>2796</v>
      </c>
      <c r="G2157" t="s">
        <v>2788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https://aterpa-my.sharepoint.com/:f:/g/personal/luis_nunes_aterpa_com_br/IgCVlEOybDu1RrUmmUcPpVgkATRdwz5TarAfYpSYiAP79mY?e=3yxZxw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57" t="s">
        <v>4787</v>
      </c>
    </row>
    <row r="2158" spans="1:15" hidden="1" x14ac:dyDescent="0.3">
      <c r="A2158" t="s">
        <v>2145</v>
      </c>
      <c r="B2158">
        <v>1113465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2789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https://aterpa-my.sharepoint.com/:f:/g/personal/luis_nunes_aterpa_com_br/IgCVlEOybDu1RrUmmUcPpVgkATRdwz5TarAfYpSYiAP79mY?e=3yxZxw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58" t="s">
        <v>4787</v>
      </c>
    </row>
    <row r="2159" spans="1:15" hidden="1" x14ac:dyDescent="0.3">
      <c r="A2159" t="s">
        <v>2146</v>
      </c>
      <c r="B2159">
        <v>758525</v>
      </c>
      <c r="C2159" t="s">
        <v>5407</v>
      </c>
      <c r="D2159" s="12">
        <v>45838</v>
      </c>
      <c r="E2159" t="s">
        <v>3979</v>
      </c>
      <c r="F2159" t="s">
        <v>2819</v>
      </c>
      <c r="G2159" t="s">
        <v>3980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https://aterpa-my.sharepoint.com/:f:/g/personal/luis_nunes_aterpa_com_br/IgCVlEOybDu1RrUmmUcPpVgkATRdwz5TarAfYpSYiAP79mY?e=3yxZxw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59" t="s">
        <v>4787</v>
      </c>
    </row>
    <row r="2160" spans="1:15" hidden="1" x14ac:dyDescent="0.3">
      <c r="A2160" t="s">
        <v>2147</v>
      </c>
      <c r="B2160">
        <v>255544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2789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https://aterpa-my.sharepoint.com/:f:/g/personal/luis_nunes_aterpa_com_br/IgCVlEOybDu1RrUmmUcPpVgkATRdwz5TarAfYpSYiAP79mY?e=3yxZxw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60" t="s">
        <v>4787</v>
      </c>
    </row>
    <row r="2161" spans="1:15" hidden="1" x14ac:dyDescent="0.3">
      <c r="A2161" t="s">
        <v>2148</v>
      </c>
      <c r="B2161">
        <v>741507</v>
      </c>
      <c r="C2161" t="s">
        <v>5407</v>
      </c>
      <c r="D2161" s="12">
        <v>45838</v>
      </c>
      <c r="E2161" t="s">
        <v>3981</v>
      </c>
      <c r="F2161" t="s">
        <v>2800</v>
      </c>
      <c r="G2161" t="s">
        <v>3980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https://aterpa-my.sharepoint.com/:f:/g/personal/luis_nunes_aterpa_com_br/IgCVlEOybDu1RrUmmUcPpVgkATRdwz5TarAfYpSYiAP79mY?e=3yxZxw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61" t="s">
        <v>4787</v>
      </c>
    </row>
    <row r="2162" spans="1:15" hidden="1" x14ac:dyDescent="0.3">
      <c r="A2162" t="s">
        <v>2149</v>
      </c>
      <c r="B2162">
        <v>254363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2789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https://aterpa-my.sharepoint.com/:f:/g/personal/luis_nunes_aterpa_com_br/IgCVlEOybDu1RrUmmUcPpVgkATRdwz5TarAfYpSYiAP79mY?e=3yxZxw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62" t="s">
        <v>4787</v>
      </c>
    </row>
    <row r="2163" spans="1:15" hidden="1" x14ac:dyDescent="0.3">
      <c r="A2163" t="s">
        <v>2150</v>
      </c>
      <c r="B2163">
        <v>717808</v>
      </c>
      <c r="C2163" t="s">
        <v>5407</v>
      </c>
      <c r="D2163" s="12">
        <v>45838</v>
      </c>
      <c r="E2163" t="s">
        <v>3982</v>
      </c>
      <c r="F2163" t="s">
        <v>2792</v>
      </c>
      <c r="G2163" t="s">
        <v>3980</v>
      </c>
      <c r="H2163" t="str">
        <f>IF(_xlfn.XLOOKUP(E2163,LD_01[DOCUMENTO],LD_01[REVISÃO])=F2163,"VIGENTE","OBSOLETO")</f>
        <v>VIGENTE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https://aterpa-my.sharepoint.com/:f:/g/personal/luis_nunes_aterpa_com_br/IgCVlEOybDu1RrUmmUcPpVgkATRdwz5TarAfYpSYiAP79mY?e=3yxZxw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63" t="s">
        <v>4787</v>
      </c>
    </row>
    <row r="2164" spans="1:15" hidden="1" x14ac:dyDescent="0.3">
      <c r="A2164" t="s">
        <v>2151</v>
      </c>
      <c r="B2164">
        <v>244066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2789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https://aterpa-my.sharepoint.com/:f:/g/personal/luis_nunes_aterpa_com_br/IgCVlEOybDu1RrUmmUcPpVgkATRdwz5TarAfYpSYiAP79mY?e=3yxZxw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64" t="s">
        <v>4787</v>
      </c>
    </row>
    <row r="2165" spans="1:15" hidden="1" x14ac:dyDescent="0.3">
      <c r="A2165" t="s">
        <v>2152</v>
      </c>
      <c r="B2165">
        <v>724020</v>
      </c>
      <c r="C2165" t="s">
        <v>5407</v>
      </c>
      <c r="D2165" s="12">
        <v>45838</v>
      </c>
      <c r="E2165" t="s">
        <v>3983</v>
      </c>
      <c r="F2165" t="s">
        <v>2819</v>
      </c>
      <c r="G2165" t="s">
        <v>2788</v>
      </c>
      <c r="H2165" t="str">
        <f>IF(_xlfn.XLOOKUP(E2165,LD_01[DOCUMENTO],LD_01[REVISÃO])=F2165,"VIGENTE","OBSOLETO")</f>
        <v>OBSOLETO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https://aterpa-my.sharepoint.com/:f:/g/personal/luis_nunes_aterpa_com_br/IgCVlEOybDu1RrUmmUcPpVgkATRdwz5TarAfYpSYiAP79mY?e=3yxZxw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65" t="s">
        <v>4787</v>
      </c>
    </row>
    <row r="2166" spans="1:15" hidden="1" x14ac:dyDescent="0.3">
      <c r="A2166" t="s">
        <v>2153</v>
      </c>
      <c r="B2166">
        <v>187344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2789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https://aterpa-my.sharepoint.com/:f:/g/personal/luis_nunes_aterpa_com_br/IgCVlEOybDu1RrUmmUcPpVgkATRdwz5TarAfYpSYiAP79mY?e=3yxZxw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66" t="s">
        <v>4787</v>
      </c>
    </row>
    <row r="2167" spans="1:15" hidden="1" x14ac:dyDescent="0.3">
      <c r="A2167" t="s">
        <v>2155</v>
      </c>
      <c r="B2167">
        <v>397444</v>
      </c>
      <c r="C2167" t="s">
        <v>5407</v>
      </c>
      <c r="D2167" s="12">
        <v>45838</v>
      </c>
      <c r="E2167" t="s">
        <v>3985</v>
      </c>
      <c r="F2167" t="s">
        <v>2819</v>
      </c>
      <c r="G2167" t="s">
        <v>2788</v>
      </c>
      <c r="H2167" t="str">
        <f>IF(_xlfn.XLOOKUP(E2167,LD_01[DOCUMENTO],LD_01[REVISÃO])=F2167,"VIGENTE","OBSOLETO")</f>
        <v>VIGENTE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https://aterpa-my.sharepoint.com/:f:/g/personal/luis_nunes_aterpa_com_br/IgCVlEOybDu1RrUmmUcPpVgkATRdwz5TarAfYpSYiAP79mY?e=3yxZxw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67" t="s">
        <v>4787</v>
      </c>
    </row>
    <row r="2168" spans="1:15" hidden="1" x14ac:dyDescent="0.3">
      <c r="A2168" t="s">
        <v>2156</v>
      </c>
      <c r="B2168">
        <v>303299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2789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https://aterpa-my.sharepoint.com/:f:/g/personal/luis_nunes_aterpa_com_br/IgCVlEOybDu1RrUmmUcPpVgkATRdwz5TarAfYpSYiAP79mY?e=3yxZxw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68" t="s">
        <v>4787</v>
      </c>
    </row>
    <row r="2169" spans="1:15" hidden="1" x14ac:dyDescent="0.3">
      <c r="A2169" t="s">
        <v>2157</v>
      </c>
      <c r="B2169">
        <v>379665</v>
      </c>
      <c r="C2169" t="s">
        <v>5407</v>
      </c>
      <c r="D2169" s="12">
        <v>45838</v>
      </c>
      <c r="E2169" t="s">
        <v>3986</v>
      </c>
      <c r="F2169" t="s">
        <v>2819</v>
      </c>
      <c r="G2169" t="s">
        <v>2788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https://aterpa-my.sharepoint.com/:f:/g/personal/luis_nunes_aterpa_com_br/IgCVlEOybDu1RrUmmUcPpVgkATRdwz5TarAfYpSYiAP79mY?e=3yxZxw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69" t="s">
        <v>4787</v>
      </c>
    </row>
    <row r="2170" spans="1:15" hidden="1" x14ac:dyDescent="0.3">
      <c r="A2170" t="s">
        <v>2158</v>
      </c>
      <c r="B2170">
        <v>302927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2789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https://aterpa-my.sharepoint.com/:f:/g/personal/luis_nunes_aterpa_com_br/IgCVlEOybDu1RrUmmUcPpVgkATRdwz5TarAfYpSYiAP79mY?e=3yxZxw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70" t="s">
        <v>4787</v>
      </c>
    </row>
    <row r="2171" spans="1:15" hidden="1" x14ac:dyDescent="0.3">
      <c r="A2171" t="s">
        <v>2159</v>
      </c>
      <c r="B2171">
        <v>380338</v>
      </c>
      <c r="C2171" t="s">
        <v>5407</v>
      </c>
      <c r="D2171" s="12">
        <v>45838</v>
      </c>
      <c r="E2171" t="s">
        <v>3987</v>
      </c>
      <c r="F2171" t="s">
        <v>2819</v>
      </c>
      <c r="G2171" t="s">
        <v>2788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https://aterpa-my.sharepoint.com/:f:/g/personal/luis_nunes_aterpa_com_br/IgCVlEOybDu1RrUmmUcPpVgkATRdwz5TarAfYpSYiAP79mY?e=3yxZxw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71" t="s">
        <v>4787</v>
      </c>
    </row>
    <row r="2172" spans="1:15" hidden="1" x14ac:dyDescent="0.3">
      <c r="A2172" t="s">
        <v>2160</v>
      </c>
      <c r="B2172">
        <v>302983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2789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https://aterpa-my.sharepoint.com/:f:/g/personal/luis_nunes_aterpa_com_br/IgCVlEOybDu1RrUmmUcPpVgkATRdwz5TarAfYpSYiAP79mY?e=3yxZxw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72" t="s">
        <v>4787</v>
      </c>
    </row>
    <row r="2173" spans="1:15" hidden="1" x14ac:dyDescent="0.3">
      <c r="A2173" t="s">
        <v>2161</v>
      </c>
      <c r="B2173">
        <v>311912</v>
      </c>
      <c r="C2173" t="s">
        <v>5407</v>
      </c>
      <c r="D2173" s="12">
        <v>45838</v>
      </c>
      <c r="E2173" t="s">
        <v>3988</v>
      </c>
      <c r="F2173" t="s">
        <v>2800</v>
      </c>
      <c r="G2173" t="s">
        <v>2788</v>
      </c>
      <c r="H2173" t="str">
        <f>IF(_xlfn.XLOOKUP(E2173,LD_01[DOCUMENTO],LD_01[REVISÃO])=F2173,"VIGENTE","OBSOLETO")</f>
        <v>OBSOLETO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https://aterpa-my.sharepoint.com/:f:/g/personal/luis_nunes_aterpa_com_br/IgCVlEOybDu1RrUmmUcPpVgkATRdwz5TarAfYpSYiAP79mY?e=3yxZxw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3" t="s">
        <v>4787</v>
      </c>
    </row>
    <row r="2174" spans="1:15" hidden="1" x14ac:dyDescent="0.3">
      <c r="A2174" t="s">
        <v>2162</v>
      </c>
      <c r="B2174">
        <v>346014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2789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https://aterpa-my.sharepoint.com/:f:/g/personal/luis_nunes_aterpa_com_br/IgCVlEOybDu1RrUmmUcPpVgkATRdwz5TarAfYpSYiAP79mY?e=3yxZxw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4" t="s">
        <v>4787</v>
      </c>
    </row>
    <row r="2175" spans="1:15" hidden="1" x14ac:dyDescent="0.3">
      <c r="A2175" t="s">
        <v>2163</v>
      </c>
      <c r="B2175">
        <v>311880</v>
      </c>
      <c r="C2175" t="s">
        <v>5407</v>
      </c>
      <c r="D2175" s="12">
        <v>45838</v>
      </c>
      <c r="E2175" t="s">
        <v>3989</v>
      </c>
      <c r="F2175" t="s">
        <v>2800</v>
      </c>
      <c r="G2175" t="s">
        <v>2788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https://aterpa-my.sharepoint.com/:f:/g/personal/luis_nunes_aterpa_com_br/IgCVlEOybDu1RrUmmUcPpVgkATRdwz5TarAfYpSYiAP79mY?e=3yxZxw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5" t="s">
        <v>4787</v>
      </c>
    </row>
    <row r="2176" spans="1:15" hidden="1" x14ac:dyDescent="0.3">
      <c r="A2176" t="s">
        <v>2164</v>
      </c>
      <c r="B2176">
        <v>360534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2789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https://aterpa-my.sharepoint.com/:f:/g/personal/luis_nunes_aterpa_com_br/IgCVlEOybDu1RrUmmUcPpVgkATRdwz5TarAfYpSYiAP79mY?e=3yxZxw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6" t="s">
        <v>4787</v>
      </c>
    </row>
    <row r="2177" spans="1:15" hidden="1" x14ac:dyDescent="0.3">
      <c r="A2177" t="s">
        <v>2165</v>
      </c>
      <c r="B2177">
        <v>314988</v>
      </c>
      <c r="C2177" t="s">
        <v>5407</v>
      </c>
      <c r="D2177" s="12">
        <v>45838</v>
      </c>
      <c r="E2177" t="s">
        <v>3990</v>
      </c>
      <c r="F2177" t="s">
        <v>2800</v>
      </c>
      <c r="G2177" t="s">
        <v>2788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https://aterpa-my.sharepoint.com/:f:/g/personal/luis_nunes_aterpa_com_br/IgCVlEOybDu1RrUmmUcPpVgkATRdwz5TarAfYpSYiAP79mY?e=3yxZxw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7" t="s">
        <v>4787</v>
      </c>
    </row>
    <row r="2178" spans="1:15" hidden="1" x14ac:dyDescent="0.3">
      <c r="A2178" t="s">
        <v>2166</v>
      </c>
      <c r="B2178">
        <v>375307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2789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https://aterpa-my.sharepoint.com/:f:/g/personal/luis_nunes_aterpa_com_br/IgCVlEOybDu1RrUmmUcPpVgkATRdwz5TarAfYpSYiAP79mY?e=3yxZxw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8" t="s">
        <v>4787</v>
      </c>
    </row>
    <row r="2179" spans="1:15" hidden="1" x14ac:dyDescent="0.3">
      <c r="A2179" t="s">
        <v>2167</v>
      </c>
      <c r="B2179">
        <v>403140</v>
      </c>
      <c r="C2179" t="s">
        <v>5407</v>
      </c>
      <c r="D2179" s="12">
        <v>45838</v>
      </c>
      <c r="E2179" t="s">
        <v>3991</v>
      </c>
      <c r="F2179" t="s">
        <v>2800</v>
      </c>
      <c r="G2179" t="s">
        <v>2788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https://aterpa-my.sharepoint.com/:f:/g/personal/luis_nunes_aterpa_com_br/IgCVlEOybDu1RrUmmUcPpVgkATRdwz5TarAfYpSYiAP79mY?e=3yxZxw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79" t="s">
        <v>4787</v>
      </c>
    </row>
    <row r="2180" spans="1:15" hidden="1" x14ac:dyDescent="0.3">
      <c r="A2180" t="s">
        <v>2168</v>
      </c>
      <c r="B2180">
        <v>327894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2789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https://aterpa-my.sharepoint.com/:f:/g/personal/luis_nunes_aterpa_com_br/IgCVlEOybDu1RrUmmUcPpVgkATRdwz5TarAfYpSYiAP79mY?e=3yxZxw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80" t="s">
        <v>4787</v>
      </c>
    </row>
    <row r="2181" spans="1:15" hidden="1" x14ac:dyDescent="0.3">
      <c r="A2181" t="s">
        <v>2169</v>
      </c>
      <c r="B2181">
        <v>12493779</v>
      </c>
      <c r="C2181" t="s">
        <v>5407</v>
      </c>
      <c r="D2181" s="12">
        <v>45838</v>
      </c>
      <c r="E2181" t="s">
        <v>3992</v>
      </c>
      <c r="F2181" t="s">
        <v>2819</v>
      </c>
      <c r="G2181" t="s">
        <v>2788</v>
      </c>
      <c r="H2181" t="str">
        <f>IF(_xlfn.XLOOKUP(E2181,LD_01[DOCUMENTO],LD_01[REVISÃO])=F2181,"VIGENTE","OBSOLETO")</f>
        <v>VIGENTE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https://aterpa-my.sharepoint.com/:f:/g/personal/luis_nunes_aterpa_com_br/IgCVlEOybDu1RrUmmUcPpVgkATRdwz5TarAfYpSYiAP79mY?e=3yxZxw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81" t="s">
        <v>4787</v>
      </c>
    </row>
    <row r="2182" spans="1:15" hidden="1" x14ac:dyDescent="0.3">
      <c r="A2182" t="s">
        <v>2170</v>
      </c>
      <c r="B2182">
        <v>645508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2789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https://aterpa-my.sharepoint.com/:f:/g/personal/luis_nunes_aterpa_com_br/IgCVlEOybDu1RrUmmUcPpVgkATRdwz5TarAfYpSYiAP79mY?e=3yxZxw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82" t="s">
        <v>4787</v>
      </c>
    </row>
    <row r="2183" spans="1:15" hidden="1" x14ac:dyDescent="0.3">
      <c r="A2183" t="s">
        <v>2171</v>
      </c>
      <c r="B2183">
        <v>12496903</v>
      </c>
      <c r="C2183" t="s">
        <v>5407</v>
      </c>
      <c r="D2183" s="12">
        <v>45838</v>
      </c>
      <c r="E2183" t="s">
        <v>3993</v>
      </c>
      <c r="F2183" t="s">
        <v>2819</v>
      </c>
      <c r="G2183" t="s">
        <v>2788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https://aterpa-my.sharepoint.com/:f:/g/personal/luis_nunes_aterpa_com_br/IgCVlEOybDu1RrUmmUcPpVgkATRdwz5TarAfYpSYiAP79mY?e=3yxZxw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83" t="s">
        <v>4787</v>
      </c>
    </row>
    <row r="2184" spans="1:15" hidden="1" x14ac:dyDescent="0.3">
      <c r="A2184" t="s">
        <v>2172</v>
      </c>
      <c r="B2184">
        <v>706110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2789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https://aterpa-my.sharepoint.com/:f:/g/personal/luis_nunes_aterpa_com_br/IgCVlEOybDu1RrUmmUcPpVgkATRdwz5TarAfYpSYiAP79mY?e=3yxZxw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84" t="s">
        <v>4787</v>
      </c>
    </row>
    <row r="2185" spans="1:15" hidden="1" x14ac:dyDescent="0.3">
      <c r="A2185" t="s">
        <v>2175</v>
      </c>
      <c r="B2185">
        <v>2146028</v>
      </c>
      <c r="C2185" t="s">
        <v>5407</v>
      </c>
      <c r="D2185" s="12">
        <v>45838</v>
      </c>
      <c r="E2185" t="s">
        <v>3995</v>
      </c>
      <c r="F2185" t="s">
        <v>2796</v>
      </c>
      <c r="G2185" t="s">
        <v>2788</v>
      </c>
      <c r="H2185" t="str">
        <f>IF(_xlfn.XLOOKUP(E2185,LD_01[DOCUMENTO],LD_01[REVISÃO])=F2185,"VIGENTE","OBSOLETO")</f>
        <v>OBSOLETO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https://aterpa-my.sharepoint.com/:f:/g/personal/luis_nunes_aterpa_com_br/IgCVlEOybDu1RrUmmUcPpVgkATRdwz5TarAfYpSYiAP79mY?e=3yxZxw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85" t="s">
        <v>4787</v>
      </c>
    </row>
    <row r="2186" spans="1:15" hidden="1" x14ac:dyDescent="0.3">
      <c r="A2186" t="s">
        <v>2176</v>
      </c>
      <c r="B2186">
        <v>727604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2789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https://aterpa-my.sharepoint.com/:f:/g/personal/luis_nunes_aterpa_com_br/IgCVlEOybDu1RrUmmUcPpVgkATRdwz5TarAfYpSYiAP79mY?e=3yxZxw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86" t="s">
        <v>4787</v>
      </c>
    </row>
    <row r="2187" spans="1:15" hidden="1" x14ac:dyDescent="0.3">
      <c r="A2187" t="s">
        <v>2177</v>
      </c>
      <c r="B2187">
        <v>2066282</v>
      </c>
      <c r="C2187" t="s">
        <v>5407</v>
      </c>
      <c r="D2187" s="12">
        <v>45838</v>
      </c>
      <c r="E2187" t="s">
        <v>3996</v>
      </c>
      <c r="F2187" t="s">
        <v>2826</v>
      </c>
      <c r="G2187" t="s">
        <v>2788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https://aterpa-my.sharepoint.com/:f:/g/personal/luis_nunes_aterpa_com_br/IgCVlEOybDu1RrUmmUcPpVgkATRdwz5TarAfYpSYiAP79mY?e=3yxZxw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87" t="s">
        <v>4787</v>
      </c>
    </row>
    <row r="2188" spans="1:15" hidden="1" x14ac:dyDescent="0.3">
      <c r="A2188" t="s">
        <v>2178</v>
      </c>
      <c r="B2188">
        <v>774262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2789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https://aterpa-my.sharepoint.com/:f:/g/personal/luis_nunes_aterpa_com_br/IgCVlEOybDu1RrUmmUcPpVgkATRdwz5TarAfYpSYiAP79mY?e=3yxZxw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88" t="s">
        <v>4787</v>
      </c>
    </row>
    <row r="2189" spans="1:15" hidden="1" x14ac:dyDescent="0.3">
      <c r="A2189" t="s">
        <v>2179</v>
      </c>
      <c r="B2189">
        <v>2907768</v>
      </c>
      <c r="C2189" t="s">
        <v>5407</v>
      </c>
      <c r="D2189" s="12">
        <v>45838</v>
      </c>
      <c r="E2189" t="s">
        <v>3997</v>
      </c>
      <c r="F2189" t="s">
        <v>2819</v>
      </c>
      <c r="G2189" t="s">
        <v>2788</v>
      </c>
      <c r="H2189" t="str">
        <f>IF(_xlfn.XLOOKUP(E2189,LD_01[DOCUMENTO],LD_01[REVISÃO])=F2189,"VIGENTE","OBSOLETO")</f>
        <v>VIGENTE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https://aterpa-my.sharepoint.com/:f:/g/personal/luis_nunes_aterpa_com_br/IgCVlEOybDu1RrUmmUcPpVgkATRdwz5TarAfYpSYiAP79mY?e=3yxZxw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89" t="s">
        <v>4787</v>
      </c>
    </row>
    <row r="2190" spans="1:15" hidden="1" x14ac:dyDescent="0.3">
      <c r="A2190" t="s">
        <v>2180</v>
      </c>
      <c r="B2190">
        <v>324677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2789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https://aterpa-my.sharepoint.com/:f:/g/personal/luis_nunes_aterpa_com_br/IgCVlEOybDu1RrUmmUcPpVgkATRdwz5TarAfYpSYiAP79mY?e=3yxZxw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0" t="s">
        <v>4787</v>
      </c>
    </row>
    <row r="2191" spans="1:15" hidden="1" x14ac:dyDescent="0.3">
      <c r="A2191" t="s">
        <v>2181</v>
      </c>
      <c r="B2191">
        <v>4593989</v>
      </c>
      <c r="C2191" t="s">
        <v>5407</v>
      </c>
      <c r="D2191" s="12">
        <v>45838</v>
      </c>
      <c r="E2191" t="s">
        <v>3998</v>
      </c>
      <c r="F2191" t="s">
        <v>2796</v>
      </c>
      <c r="G2191" t="s">
        <v>2788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https://aterpa-my.sharepoint.com/:f:/g/personal/luis_nunes_aterpa_com_br/IgCVlEOybDu1RrUmmUcPpVgkATRdwz5TarAfYpSYiAP79mY?e=3yxZxw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1" t="s">
        <v>4787</v>
      </c>
    </row>
    <row r="2192" spans="1:15" hidden="1" x14ac:dyDescent="0.3">
      <c r="A2192" t="s">
        <v>2182</v>
      </c>
      <c r="B2192">
        <v>272313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2789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https://aterpa-my.sharepoint.com/:f:/g/personal/luis_nunes_aterpa_com_br/IgCVlEOybDu1RrUmmUcPpVgkATRdwz5TarAfYpSYiAP79mY?e=3yxZxw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2" t="s">
        <v>4787</v>
      </c>
    </row>
    <row r="2193" spans="1:15" hidden="1" x14ac:dyDescent="0.3">
      <c r="A2193" t="s">
        <v>2183</v>
      </c>
      <c r="B2193">
        <v>4368094</v>
      </c>
      <c r="C2193" t="s">
        <v>5407</v>
      </c>
      <c r="D2193" s="12">
        <v>45838</v>
      </c>
      <c r="E2193" t="s">
        <v>3999</v>
      </c>
      <c r="F2193" t="s">
        <v>2798</v>
      </c>
      <c r="G2193" t="s">
        <v>2788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https://aterpa-my.sharepoint.com/:f:/g/personal/luis_nunes_aterpa_com_br/IgCVlEOybDu1RrUmmUcPpVgkATRdwz5TarAfYpSYiAP79mY?e=3yxZxw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3" t="s">
        <v>4787</v>
      </c>
    </row>
    <row r="2194" spans="1:15" hidden="1" x14ac:dyDescent="0.3">
      <c r="A2194" t="s">
        <v>2184</v>
      </c>
      <c r="B2194">
        <v>278014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2789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https://aterpa-my.sharepoint.com/:f:/g/personal/luis_nunes_aterpa_com_br/IgCVlEOybDu1RrUmmUcPpVgkATRdwz5TarAfYpSYiAP79mY?e=3yxZxw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4" t="s">
        <v>4787</v>
      </c>
    </row>
    <row r="2195" spans="1:15" hidden="1" x14ac:dyDescent="0.3">
      <c r="A2195" t="s">
        <v>2185</v>
      </c>
      <c r="B2195">
        <v>5483610</v>
      </c>
      <c r="C2195" t="s">
        <v>5407</v>
      </c>
      <c r="D2195" s="12">
        <v>45838</v>
      </c>
      <c r="E2195" t="s">
        <v>4000</v>
      </c>
      <c r="F2195" t="s">
        <v>2800</v>
      </c>
      <c r="G2195" t="s">
        <v>2788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https://aterpa-my.sharepoint.com/:f:/g/personal/luis_nunes_aterpa_com_br/IgCVlEOybDu1RrUmmUcPpVgkATRdwz5TarAfYpSYiAP79mY?e=3yxZxw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5" t="s">
        <v>4787</v>
      </c>
    </row>
    <row r="2196" spans="1:15" hidden="1" x14ac:dyDescent="0.3">
      <c r="A2196" t="s">
        <v>2186</v>
      </c>
      <c r="B2196">
        <v>288500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2789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https://aterpa-my.sharepoint.com/:f:/g/personal/luis_nunes_aterpa_com_br/IgCVlEOybDu1RrUmmUcPpVgkATRdwz5TarAfYpSYiAP79mY?e=3yxZxw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6" t="s">
        <v>4787</v>
      </c>
    </row>
    <row r="2197" spans="1:15" hidden="1" x14ac:dyDescent="0.3">
      <c r="A2197" t="s">
        <v>2187</v>
      </c>
      <c r="B2197">
        <v>1370753</v>
      </c>
      <c r="C2197" t="s">
        <v>5407</v>
      </c>
      <c r="D2197" s="12">
        <v>45838</v>
      </c>
      <c r="E2197" t="s">
        <v>4001</v>
      </c>
      <c r="F2197" t="s">
        <v>2787</v>
      </c>
      <c r="G2197" t="s">
        <v>2788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https://aterpa-my.sharepoint.com/:f:/g/personal/luis_nunes_aterpa_com_br/IgCVlEOybDu1RrUmmUcPpVgkATRdwz5TarAfYpSYiAP79mY?e=3yxZxw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7" t="s">
        <v>4787</v>
      </c>
    </row>
    <row r="2198" spans="1:15" hidden="1" x14ac:dyDescent="0.3">
      <c r="A2198" t="s">
        <v>2188</v>
      </c>
      <c r="B2198">
        <v>503345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2789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https://aterpa-my.sharepoint.com/:f:/g/personal/luis_nunes_aterpa_com_br/IgCVlEOybDu1RrUmmUcPpVgkATRdwz5TarAfYpSYiAP79mY?e=3yxZxw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198" t="s">
        <v>4787</v>
      </c>
    </row>
    <row r="2199" spans="1:15" hidden="1" x14ac:dyDescent="0.3">
      <c r="A2199" t="s">
        <v>2189</v>
      </c>
      <c r="B2199">
        <v>4533714</v>
      </c>
      <c r="C2199" t="s">
        <v>5407</v>
      </c>
      <c r="D2199" s="12">
        <v>45838</v>
      </c>
      <c r="E2199" t="s">
        <v>4002</v>
      </c>
      <c r="F2199" t="s">
        <v>2792</v>
      </c>
      <c r="G2199" t="s">
        <v>2788</v>
      </c>
      <c r="H2199" t="str">
        <f>IF(_xlfn.XLOOKUP(E2199,LD_01[DOCUMENTO],LD_01[REVISÃO])=F2199,"VIGENTE","OBSOLETO")</f>
        <v>OBSOLETO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https://aterpa-my.sharepoint.com/:f:/g/personal/luis_nunes_aterpa_com_br/IgCVlEOybDu1RrUmmUcPpVgkATRdwz5TarAfYpSYiAP79mY?e=3yxZxw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199" t="s">
        <v>4787</v>
      </c>
    </row>
    <row r="2200" spans="1:15" hidden="1" x14ac:dyDescent="0.3">
      <c r="A2200" t="s">
        <v>2190</v>
      </c>
      <c r="B2200">
        <v>409082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2789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https://aterpa-my.sharepoint.com/:f:/g/personal/luis_nunes_aterpa_com_br/IgCVlEOybDu1RrUmmUcPpVgkATRdwz5TarAfYpSYiAP79mY?e=3yxZxw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00" t="s">
        <v>4787</v>
      </c>
    </row>
    <row r="2201" spans="1:15" hidden="1" x14ac:dyDescent="0.3">
      <c r="A2201" t="s">
        <v>2191</v>
      </c>
      <c r="B2201">
        <v>643912</v>
      </c>
      <c r="C2201" t="s">
        <v>5407</v>
      </c>
      <c r="D2201" s="12">
        <v>45838</v>
      </c>
      <c r="E2201" t="s">
        <v>4003</v>
      </c>
      <c r="F2201" t="s">
        <v>2787</v>
      </c>
      <c r="G2201" t="s">
        <v>2788</v>
      </c>
      <c r="H2201" t="str">
        <f>IF(_xlfn.XLOOKUP(E2201,LD_01[DOCUMENTO],LD_01[REVISÃO])=F2201,"VIGENTE","OBSOLETO")</f>
        <v>VIGENTE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https://aterpa-my.sharepoint.com/:f:/g/personal/luis_nunes_aterpa_com_br/IgCVlEOybDu1RrUmmUcPpVgkATRdwz5TarAfYpSYiAP79mY?e=3yxZxw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1" t="s">
        <v>4787</v>
      </c>
    </row>
    <row r="2202" spans="1:15" hidden="1" x14ac:dyDescent="0.3">
      <c r="A2202" t="s">
        <v>2192</v>
      </c>
      <c r="B2202">
        <v>417259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2789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https://aterpa-my.sharepoint.com/:f:/g/personal/luis_nunes_aterpa_com_br/IgCVlEOybDu1RrUmmUcPpVgkATRdwz5TarAfYpSYiAP79mY?e=3yxZxw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2" t="s">
        <v>4787</v>
      </c>
    </row>
    <row r="2203" spans="1:15" hidden="1" x14ac:dyDescent="0.3">
      <c r="A2203" t="s">
        <v>2193</v>
      </c>
      <c r="B2203">
        <v>799095</v>
      </c>
      <c r="C2203" t="s">
        <v>5407</v>
      </c>
      <c r="D2203" s="12">
        <v>45838</v>
      </c>
      <c r="E2203" t="s">
        <v>4004</v>
      </c>
      <c r="F2203" t="s">
        <v>2792</v>
      </c>
      <c r="G2203" t="s">
        <v>2788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https://aterpa-my.sharepoint.com/:f:/g/personal/luis_nunes_aterpa_com_br/IgCVlEOybDu1RrUmmUcPpVgkATRdwz5TarAfYpSYiAP79mY?e=3yxZxw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3" t="s">
        <v>4787</v>
      </c>
    </row>
    <row r="2204" spans="1:15" hidden="1" x14ac:dyDescent="0.3">
      <c r="A2204" t="s">
        <v>2194</v>
      </c>
      <c r="B2204">
        <v>382338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2789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https://aterpa-my.sharepoint.com/:f:/g/personal/luis_nunes_aterpa_com_br/IgCVlEOybDu1RrUmmUcPpVgkATRdwz5TarAfYpSYiAP79mY?e=3yxZxw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4" t="s">
        <v>4787</v>
      </c>
    </row>
    <row r="2205" spans="1:15" hidden="1" x14ac:dyDescent="0.3">
      <c r="A2205" t="s">
        <v>2195</v>
      </c>
      <c r="B2205">
        <v>807187</v>
      </c>
      <c r="C2205" t="s">
        <v>5407</v>
      </c>
      <c r="D2205" s="12">
        <v>45838</v>
      </c>
      <c r="E2205" t="s">
        <v>4005</v>
      </c>
      <c r="F2205" t="s">
        <v>2787</v>
      </c>
      <c r="G2205" t="s">
        <v>2788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https://aterpa-my.sharepoint.com/:f:/g/personal/luis_nunes_aterpa_com_br/IgCVlEOybDu1RrUmmUcPpVgkATRdwz5TarAfYpSYiAP79mY?e=3yxZxw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5" t="s">
        <v>4787</v>
      </c>
    </row>
    <row r="2206" spans="1:15" hidden="1" x14ac:dyDescent="0.3">
      <c r="A2206" t="s">
        <v>2196</v>
      </c>
      <c r="B2206">
        <v>362284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2789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https://aterpa-my.sharepoint.com/:f:/g/personal/luis_nunes_aterpa_com_br/IgCVlEOybDu1RrUmmUcPpVgkATRdwz5TarAfYpSYiAP79mY?e=3yxZxw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6" t="s">
        <v>4787</v>
      </c>
    </row>
    <row r="2207" spans="1:15" hidden="1" x14ac:dyDescent="0.3">
      <c r="A2207" t="s">
        <v>2197</v>
      </c>
      <c r="B2207">
        <v>900681</v>
      </c>
      <c r="C2207" t="s">
        <v>5407</v>
      </c>
      <c r="D2207" s="12">
        <v>45838</v>
      </c>
      <c r="E2207" t="s">
        <v>4006</v>
      </c>
      <c r="F2207" t="s">
        <v>2787</v>
      </c>
      <c r="G2207" t="s">
        <v>2788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https://aterpa-my.sharepoint.com/:f:/g/personal/luis_nunes_aterpa_com_br/IgCVlEOybDu1RrUmmUcPpVgkATRdwz5TarAfYpSYiAP79mY?e=3yxZxw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7" t="s">
        <v>4787</v>
      </c>
    </row>
    <row r="2208" spans="1:15" hidden="1" x14ac:dyDescent="0.3">
      <c r="A2208" t="s">
        <v>2198</v>
      </c>
      <c r="B2208">
        <v>344902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2789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https://aterpa-my.sharepoint.com/:f:/g/personal/luis_nunes_aterpa_com_br/IgCVlEOybDu1RrUmmUcPpVgkATRdwz5TarAfYpSYiAP79mY?e=3yxZxw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8" t="s">
        <v>4787</v>
      </c>
    </row>
    <row r="2209" spans="1:15" hidden="1" x14ac:dyDescent="0.3">
      <c r="A2209" t="s">
        <v>2199</v>
      </c>
      <c r="B2209">
        <v>984875</v>
      </c>
      <c r="C2209" t="s">
        <v>5407</v>
      </c>
      <c r="D2209" s="12">
        <v>45838</v>
      </c>
      <c r="E2209" t="s">
        <v>4007</v>
      </c>
      <c r="F2209" t="s">
        <v>2792</v>
      </c>
      <c r="G2209" t="s">
        <v>2788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https://aterpa-my.sharepoint.com/:f:/g/personal/luis_nunes_aterpa_com_br/IgCVlEOybDu1RrUmmUcPpVgkATRdwz5TarAfYpSYiAP79mY?e=3yxZxw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09" t="s">
        <v>4787</v>
      </c>
    </row>
    <row r="2210" spans="1:15" hidden="1" x14ac:dyDescent="0.3">
      <c r="A2210" t="s">
        <v>2200</v>
      </c>
      <c r="B2210">
        <v>374356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2789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https://aterpa-my.sharepoint.com/:f:/g/personal/luis_nunes_aterpa_com_br/IgCVlEOybDu1RrUmmUcPpVgkATRdwz5TarAfYpSYiAP79mY?e=3yxZxw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10" t="s">
        <v>4787</v>
      </c>
    </row>
    <row r="2211" spans="1:15" hidden="1" x14ac:dyDescent="0.3">
      <c r="A2211" t="s">
        <v>2213</v>
      </c>
      <c r="B2211">
        <v>4350277</v>
      </c>
      <c r="C2211" t="s">
        <v>5407</v>
      </c>
      <c r="D2211" s="12">
        <v>45838</v>
      </c>
      <c r="E2211" t="s">
        <v>4015</v>
      </c>
      <c r="F2211" t="s">
        <v>2792</v>
      </c>
      <c r="G2211" t="s">
        <v>2788</v>
      </c>
      <c r="H2211" t="str">
        <f>IF(_xlfn.XLOOKUP(E2211,LD_01[DOCUMENTO],LD_01[REVISÃO])=F2211,"VIGENTE","OBSOLETO")</f>
        <v>OBSOLETO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https://aterpa-my.sharepoint.com/:f:/g/personal/luis_nunes_aterpa_com_br/IgCVlEOybDu1RrUmmUcPpVgkATRdwz5TarAfYpSYiAP79mY?e=3yxZxw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1" t="s">
        <v>4787</v>
      </c>
    </row>
    <row r="2212" spans="1:15" hidden="1" x14ac:dyDescent="0.3">
      <c r="A2212" t="s">
        <v>2214</v>
      </c>
      <c r="B2212">
        <v>567071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2789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https://aterpa-my.sharepoint.com/:f:/g/personal/luis_nunes_aterpa_com_br/IgCVlEOybDu1RrUmmUcPpVgkATRdwz5TarAfYpSYiAP79mY?e=3yxZxw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2" t="s">
        <v>4787</v>
      </c>
    </row>
    <row r="2213" spans="1:15" hidden="1" x14ac:dyDescent="0.3">
      <c r="A2213" t="s">
        <v>2215</v>
      </c>
      <c r="B2213">
        <v>4186846</v>
      </c>
      <c r="C2213" t="s">
        <v>5407</v>
      </c>
      <c r="D2213" s="12">
        <v>45838</v>
      </c>
      <c r="E2213" t="s">
        <v>4016</v>
      </c>
      <c r="F2213" t="s">
        <v>2792</v>
      </c>
      <c r="G2213" t="s">
        <v>2788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https://aterpa-my.sharepoint.com/:f:/g/personal/luis_nunes_aterpa_com_br/IgCVlEOybDu1RrUmmUcPpVgkATRdwz5TarAfYpSYiAP79mY?e=3yxZxw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3" t="s">
        <v>4787</v>
      </c>
    </row>
    <row r="2214" spans="1:15" hidden="1" x14ac:dyDescent="0.3">
      <c r="A2214" t="s">
        <v>2216</v>
      </c>
      <c r="B2214">
        <v>688219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2789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https://aterpa-my.sharepoint.com/:f:/g/personal/luis_nunes_aterpa_com_br/IgCVlEOybDu1RrUmmUcPpVgkATRdwz5TarAfYpSYiAP79mY?e=3yxZxw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4" t="s">
        <v>4787</v>
      </c>
    </row>
    <row r="2215" spans="1:15" hidden="1" x14ac:dyDescent="0.3">
      <c r="A2215" t="s">
        <v>2217</v>
      </c>
      <c r="B2215">
        <v>4180256</v>
      </c>
      <c r="C2215" t="s">
        <v>5407</v>
      </c>
      <c r="D2215" s="12">
        <v>45838</v>
      </c>
      <c r="E2215" t="s">
        <v>4017</v>
      </c>
      <c r="F2215" t="s">
        <v>2792</v>
      </c>
      <c r="G2215" t="s">
        <v>2788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https://aterpa-my.sharepoint.com/:f:/g/personal/luis_nunes_aterpa_com_br/IgCVlEOybDu1RrUmmUcPpVgkATRdwz5TarAfYpSYiAP79mY?e=3yxZxw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5" t="s">
        <v>4787</v>
      </c>
    </row>
    <row r="2216" spans="1:15" hidden="1" x14ac:dyDescent="0.3">
      <c r="A2216" t="s">
        <v>2218</v>
      </c>
      <c r="B2216">
        <v>584937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2789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https://aterpa-my.sharepoint.com/:f:/g/personal/luis_nunes_aterpa_com_br/IgCVlEOybDu1RrUmmUcPpVgkATRdwz5TarAfYpSYiAP79mY?e=3yxZxw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6" t="s">
        <v>4787</v>
      </c>
    </row>
    <row r="2217" spans="1:15" hidden="1" x14ac:dyDescent="0.3">
      <c r="A2217" t="s">
        <v>2219</v>
      </c>
      <c r="B2217">
        <v>3928489</v>
      </c>
      <c r="C2217" t="s">
        <v>5407</v>
      </c>
      <c r="D2217" s="12">
        <v>45838</v>
      </c>
      <c r="E2217" t="s">
        <v>4018</v>
      </c>
      <c r="F2217" t="s">
        <v>2819</v>
      </c>
      <c r="G2217" t="s">
        <v>2788</v>
      </c>
      <c r="H2217" t="str">
        <f>IF(_xlfn.XLOOKUP(E2217,LD_01[DOCUMENTO],LD_01[REVISÃO])=F2217,"VIGENTE","OBSOLETO")</f>
        <v>VIGENTE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https://aterpa-my.sharepoint.com/:f:/g/personal/luis_nunes_aterpa_com_br/IgCVlEOybDu1RrUmmUcPpVgkATRdwz5TarAfYpSYiAP79mY?e=3yxZxw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17" t="s">
        <v>4787</v>
      </c>
    </row>
    <row r="2218" spans="1:15" hidden="1" x14ac:dyDescent="0.3">
      <c r="A2218" t="s">
        <v>2220</v>
      </c>
      <c r="B2218">
        <v>711303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2789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https://aterpa-my.sharepoint.com/:f:/g/personal/luis_nunes_aterpa_com_br/IgCVlEOybDu1RrUmmUcPpVgkATRdwz5TarAfYpSYiAP79mY?e=3yxZxw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18" t="s">
        <v>4787</v>
      </c>
    </row>
    <row r="2219" spans="1:15" hidden="1" x14ac:dyDescent="0.3">
      <c r="A2219" t="s">
        <v>2221</v>
      </c>
      <c r="B2219">
        <v>4316470</v>
      </c>
      <c r="C2219" t="s">
        <v>5407</v>
      </c>
      <c r="D2219" s="12">
        <v>45838</v>
      </c>
      <c r="E2219" t="s">
        <v>4019</v>
      </c>
      <c r="F2219" t="s">
        <v>2798</v>
      </c>
      <c r="G2219" t="s">
        <v>2788</v>
      </c>
      <c r="H2219" t="str">
        <f>IF(_xlfn.XLOOKUP(E2219,LD_01[DOCUMENTO],LD_01[REVISÃO])=F2219,"VIGENTE","OBSOLETO")</f>
        <v>OBSOLETO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https://aterpa-my.sharepoint.com/:f:/g/personal/luis_nunes_aterpa_com_br/IgCVlEOybDu1RrUmmUcPpVgkATRdwz5TarAfYpSYiAP79mY?e=3yxZxw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19" t="s">
        <v>4787</v>
      </c>
    </row>
    <row r="2220" spans="1:15" hidden="1" x14ac:dyDescent="0.3">
      <c r="A2220" t="s">
        <v>2222</v>
      </c>
      <c r="B2220">
        <v>1531353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2789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https://aterpa-my.sharepoint.com/:f:/g/personal/luis_nunes_aterpa_com_br/IgCVlEOybDu1RrUmmUcPpVgkATRdwz5TarAfYpSYiAP79mY?e=3yxZxw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20" t="s">
        <v>4787</v>
      </c>
    </row>
    <row r="2221" spans="1:15" hidden="1" x14ac:dyDescent="0.3">
      <c r="A2221" t="s">
        <v>2223</v>
      </c>
      <c r="B2221">
        <v>4482556</v>
      </c>
      <c r="C2221" t="s">
        <v>5407</v>
      </c>
      <c r="D2221" s="12">
        <v>45838</v>
      </c>
      <c r="E2221" t="s">
        <v>4020</v>
      </c>
      <c r="F2221" t="s">
        <v>2798</v>
      </c>
      <c r="G2221" t="s">
        <v>2788</v>
      </c>
      <c r="H2221" t="str">
        <f>IF(_xlfn.XLOOKUP(E2221,LD_01[DOCUMENTO],LD_01[REVISÃO])=F2221,"VIGENTE","OBSOLETO")</f>
        <v>VIGENTE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https://aterpa-my.sharepoint.com/:f:/g/personal/luis_nunes_aterpa_com_br/IgCVlEOybDu1RrUmmUcPpVgkATRdwz5TarAfYpSYiAP79mY?e=3yxZxw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21" t="s">
        <v>4787</v>
      </c>
    </row>
    <row r="2222" spans="1:15" hidden="1" x14ac:dyDescent="0.3">
      <c r="A2222" t="s">
        <v>2224</v>
      </c>
      <c r="B2222">
        <v>1062232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2789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https://aterpa-my.sharepoint.com/:f:/g/personal/luis_nunes_aterpa_com_br/IgCVlEOybDu1RrUmmUcPpVgkATRdwz5TarAfYpSYiAP79mY?e=3yxZxw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22" t="s">
        <v>4787</v>
      </c>
    </row>
    <row r="2223" spans="1:15" hidden="1" x14ac:dyDescent="0.3">
      <c r="A2223" t="s">
        <v>2225</v>
      </c>
      <c r="B2223">
        <v>4468180</v>
      </c>
      <c r="C2223" t="s">
        <v>5407</v>
      </c>
      <c r="D2223" s="12">
        <v>45838</v>
      </c>
      <c r="E2223" t="s">
        <v>4021</v>
      </c>
      <c r="F2223" t="s">
        <v>2798</v>
      </c>
      <c r="G2223" t="s">
        <v>2788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https://aterpa-my.sharepoint.com/:f:/g/personal/luis_nunes_aterpa_com_br/IgCVlEOybDu1RrUmmUcPpVgkATRdwz5TarAfYpSYiAP79mY?e=3yxZxw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23" t="s">
        <v>4787</v>
      </c>
    </row>
    <row r="2224" spans="1:15" hidden="1" x14ac:dyDescent="0.3">
      <c r="A2224" t="s">
        <v>2226</v>
      </c>
      <c r="B2224">
        <v>1856771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2789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https://aterpa-my.sharepoint.com/:f:/g/personal/luis_nunes_aterpa_com_br/IgCVlEOybDu1RrUmmUcPpVgkATRdwz5TarAfYpSYiAP79mY?e=3yxZxw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24" t="s">
        <v>4787</v>
      </c>
    </row>
    <row r="2225" spans="1:15" hidden="1" x14ac:dyDescent="0.3">
      <c r="A2225" t="s">
        <v>2203</v>
      </c>
      <c r="B2225">
        <v>6554931</v>
      </c>
      <c r="C2225" t="s">
        <v>5407</v>
      </c>
      <c r="D2225" s="12">
        <v>45838</v>
      </c>
      <c r="E2225" t="s">
        <v>4010</v>
      </c>
      <c r="F2225" t="s">
        <v>2798</v>
      </c>
      <c r="G2225" t="s">
        <v>2788</v>
      </c>
      <c r="H2225" t="str">
        <f>IF(_xlfn.XLOOKUP(E2225,LD_01[DOCUMENTO],LD_01[REVISÃO])=F2225,"VIGENTE","OBSOLETO")</f>
        <v>OBSOLETO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https://aterpa-my.sharepoint.com/:f:/g/personal/luis_nunes_aterpa_com_br/IgCVlEOybDu1RrUmmUcPpVgkATRdwz5TarAfYpSYiAP79mY?e=3yxZxw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25" t="s">
        <v>4787</v>
      </c>
    </row>
    <row r="2226" spans="1:15" hidden="1" x14ac:dyDescent="0.3">
      <c r="A2226" t="s">
        <v>2204</v>
      </c>
      <c r="B2226">
        <v>820546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2789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https://aterpa-my.sharepoint.com/:f:/g/personal/luis_nunes_aterpa_com_br/IgCVlEOybDu1RrUmmUcPpVgkATRdwz5TarAfYpSYiAP79mY?e=3yxZxw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26" t="s">
        <v>4787</v>
      </c>
    </row>
    <row r="2227" spans="1:15" hidden="1" x14ac:dyDescent="0.3">
      <c r="A2227" t="s">
        <v>2205</v>
      </c>
      <c r="B2227">
        <v>7330028</v>
      </c>
      <c r="C2227" t="s">
        <v>5407</v>
      </c>
      <c r="D2227" s="12">
        <v>45838</v>
      </c>
      <c r="E2227" t="s">
        <v>4011</v>
      </c>
      <c r="F2227" t="s">
        <v>2826</v>
      </c>
      <c r="G2227" t="s">
        <v>2788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https://aterpa-my.sharepoint.com/:f:/g/personal/luis_nunes_aterpa_com_br/IgCVlEOybDu1RrUmmUcPpVgkATRdwz5TarAfYpSYiAP79mY?e=3yxZxw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27" t="s">
        <v>4787</v>
      </c>
    </row>
    <row r="2228" spans="1:15" hidden="1" x14ac:dyDescent="0.3">
      <c r="A2228" t="s">
        <v>2206</v>
      </c>
      <c r="B2228">
        <v>1004244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2789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https://aterpa-my.sharepoint.com/:f:/g/personal/luis_nunes_aterpa_com_br/IgCVlEOybDu1RrUmmUcPpVgkATRdwz5TarAfYpSYiAP79mY?e=3yxZxw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28" t="s">
        <v>4787</v>
      </c>
    </row>
    <row r="2229" spans="1:15" hidden="1" x14ac:dyDescent="0.3">
      <c r="A2229" t="s">
        <v>2207</v>
      </c>
      <c r="B2229">
        <v>1655594</v>
      </c>
      <c r="C2229" t="s">
        <v>5407</v>
      </c>
      <c r="D2229" s="12">
        <v>45838</v>
      </c>
      <c r="E2229" t="s">
        <v>4012</v>
      </c>
      <c r="F2229" t="s">
        <v>2792</v>
      </c>
      <c r="G2229" t="s">
        <v>2788</v>
      </c>
      <c r="H2229" t="str">
        <f>IF(_xlfn.XLOOKUP(E2229,LD_01[DOCUMENTO],LD_01[REVISÃO])=F2229,"VIGENTE","OBSOLETO")</f>
        <v>VIGENTE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https://aterpa-my.sharepoint.com/:f:/g/personal/luis_nunes_aterpa_com_br/IgCVlEOybDu1RrUmmUcPpVgkATRdwz5TarAfYpSYiAP79mY?e=3yxZxw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29" t="s">
        <v>4787</v>
      </c>
    </row>
    <row r="2230" spans="1:15" hidden="1" x14ac:dyDescent="0.3">
      <c r="A2230" t="s">
        <v>2208</v>
      </c>
      <c r="B2230">
        <v>337422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2789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https://aterpa-my.sharepoint.com/:f:/g/personal/luis_nunes_aterpa_com_br/IgCVlEOybDu1RrUmmUcPpVgkATRdwz5TarAfYpSYiAP79mY?e=3yxZxw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0" t="s">
        <v>4787</v>
      </c>
    </row>
    <row r="2231" spans="1:15" hidden="1" x14ac:dyDescent="0.3">
      <c r="A2231" t="s">
        <v>2209</v>
      </c>
      <c r="B2231">
        <v>1779394</v>
      </c>
      <c r="C2231" t="s">
        <v>5407</v>
      </c>
      <c r="D2231" s="12">
        <v>45838</v>
      </c>
      <c r="E2231" t="s">
        <v>4013</v>
      </c>
      <c r="F2231" t="s">
        <v>2792</v>
      </c>
      <c r="G2231" t="s">
        <v>2788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https://aterpa-my.sharepoint.com/:f:/g/personal/luis_nunes_aterpa_com_br/IgCVlEOybDu1RrUmmUcPpVgkATRdwz5TarAfYpSYiAP79mY?e=3yxZxw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1" t="s">
        <v>4787</v>
      </c>
    </row>
    <row r="2232" spans="1:15" hidden="1" x14ac:dyDescent="0.3">
      <c r="A2232" t="s">
        <v>2210</v>
      </c>
      <c r="B2232">
        <v>430961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2789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https://aterpa-my.sharepoint.com/:f:/g/personal/luis_nunes_aterpa_com_br/IgCVlEOybDu1RrUmmUcPpVgkATRdwz5TarAfYpSYiAP79mY?e=3yxZxw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2" t="s">
        <v>4787</v>
      </c>
    </row>
    <row r="2233" spans="1:15" hidden="1" x14ac:dyDescent="0.3">
      <c r="A2233" t="s">
        <v>2211</v>
      </c>
      <c r="B2233">
        <v>1693251</v>
      </c>
      <c r="C2233" t="s">
        <v>5407</v>
      </c>
      <c r="D2233" s="12">
        <v>45838</v>
      </c>
      <c r="E2233" t="s">
        <v>4014</v>
      </c>
      <c r="F2233" t="s">
        <v>2792</v>
      </c>
      <c r="G2233" t="s">
        <v>2788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https://aterpa-my.sharepoint.com/:f:/g/personal/luis_nunes_aterpa_com_br/IgCVlEOybDu1RrUmmUcPpVgkATRdwz5TarAfYpSYiAP79mY?e=3yxZxw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3" t="s">
        <v>4787</v>
      </c>
    </row>
    <row r="2234" spans="1:15" hidden="1" x14ac:dyDescent="0.3">
      <c r="A2234" t="s">
        <v>2212</v>
      </c>
      <c r="B2234">
        <v>310186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2789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https://aterpa-my.sharepoint.com/:f:/g/personal/luis_nunes_aterpa_com_br/IgCVlEOybDu1RrUmmUcPpVgkATRdwz5TarAfYpSYiAP79mY?e=3yxZxw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4" t="s">
        <v>4787</v>
      </c>
    </row>
    <row r="2235" spans="1:15" hidden="1" x14ac:dyDescent="0.3">
      <c r="A2235" t="s">
        <v>2231</v>
      </c>
      <c r="B2235">
        <v>4847929</v>
      </c>
      <c r="C2235" t="s">
        <v>5407</v>
      </c>
      <c r="D2235" s="12">
        <v>45838</v>
      </c>
      <c r="E2235" t="s">
        <v>4024</v>
      </c>
      <c r="F2235" t="s">
        <v>2819</v>
      </c>
      <c r="G2235" t="s">
        <v>2788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https://aterpa-my.sharepoint.com/:f:/g/personal/luis_nunes_aterpa_com_br/IgCVlEOybDu1RrUmmUcPpVgkATRdwz5TarAfYpSYiAP79mY?e=3yxZxw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5" t="s">
        <v>4787</v>
      </c>
    </row>
    <row r="2236" spans="1:15" hidden="1" x14ac:dyDescent="0.3">
      <c r="A2236" t="s">
        <v>2232</v>
      </c>
      <c r="B2236">
        <v>320078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2789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https://aterpa-my.sharepoint.com/:f:/g/personal/luis_nunes_aterpa_com_br/IgCVlEOybDu1RrUmmUcPpVgkATRdwz5TarAfYpSYiAP79mY?e=3yxZxw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6" t="s">
        <v>4787</v>
      </c>
    </row>
    <row r="2237" spans="1:15" hidden="1" x14ac:dyDescent="0.3">
      <c r="A2237" t="s">
        <v>2233</v>
      </c>
      <c r="B2237">
        <v>5562756</v>
      </c>
      <c r="C2237" t="s">
        <v>5407</v>
      </c>
      <c r="D2237" s="12">
        <v>45838</v>
      </c>
      <c r="E2237" t="s">
        <v>4025</v>
      </c>
      <c r="F2237" t="s">
        <v>2819</v>
      </c>
      <c r="G2237" t="s">
        <v>2788</v>
      </c>
      <c r="H2237" t="str">
        <f>IF(_xlfn.XLOOKUP(E2237,LD_01[DOCUMENTO],LD_01[REVISÃO])=F2237,"VIGENTE","OBSOLETO")</f>
        <v>OBSOLETO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https://aterpa-my.sharepoint.com/:f:/g/personal/luis_nunes_aterpa_com_br/IgCVlEOybDu1RrUmmUcPpVgkATRdwz5TarAfYpSYiAP79mY?e=3yxZxw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37" t="s">
        <v>4787</v>
      </c>
    </row>
    <row r="2238" spans="1:15" hidden="1" x14ac:dyDescent="0.3">
      <c r="A2238" t="s">
        <v>2234</v>
      </c>
      <c r="B2238">
        <v>398346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2789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https://aterpa-my.sharepoint.com/:f:/g/personal/luis_nunes_aterpa_com_br/IgCVlEOybDu1RrUmmUcPpVgkATRdwz5TarAfYpSYiAP79mY?e=3yxZxw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38" t="s">
        <v>4787</v>
      </c>
    </row>
    <row r="2239" spans="1:15" hidden="1" x14ac:dyDescent="0.3">
      <c r="A2239" t="s">
        <v>2235</v>
      </c>
      <c r="B2239">
        <v>3389813</v>
      </c>
      <c r="C2239" t="s">
        <v>5407</v>
      </c>
      <c r="D2239" s="12">
        <v>45838</v>
      </c>
      <c r="E2239" t="s">
        <v>4026</v>
      </c>
      <c r="F2239" t="s">
        <v>2800</v>
      </c>
      <c r="G2239" t="s">
        <v>2788</v>
      </c>
      <c r="H2239" t="str">
        <f>IF(_xlfn.XLOOKUP(E2239,LD_01[DOCUMENTO],LD_01[REVISÃO])=F2239,"VIGENTE","OBSOLETO")</f>
        <v>VIGENTE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https://aterpa-my.sharepoint.com/:f:/g/personal/luis_nunes_aterpa_com_br/IgCVlEOybDu1RrUmmUcPpVgkATRdwz5TarAfYpSYiAP79mY?e=3yxZxw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39" t="s">
        <v>4787</v>
      </c>
    </row>
    <row r="2240" spans="1:15" hidden="1" x14ac:dyDescent="0.3">
      <c r="A2240" t="s">
        <v>2236</v>
      </c>
      <c r="B2240">
        <v>420217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2789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https://aterpa-my.sharepoint.com/:f:/g/personal/luis_nunes_aterpa_com_br/IgCVlEOybDu1RrUmmUcPpVgkATRdwz5TarAfYpSYiAP79mY?e=3yxZxw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0" t="s">
        <v>4787</v>
      </c>
    </row>
    <row r="2241" spans="1:15" hidden="1" x14ac:dyDescent="0.3">
      <c r="A2241" t="s">
        <v>2237</v>
      </c>
      <c r="B2241">
        <v>2886842</v>
      </c>
      <c r="C2241" t="s">
        <v>5407</v>
      </c>
      <c r="D2241" s="12">
        <v>45838</v>
      </c>
      <c r="E2241" t="s">
        <v>4027</v>
      </c>
      <c r="F2241" t="s">
        <v>2800</v>
      </c>
      <c r="G2241" t="s">
        <v>2788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https://aterpa-my.sharepoint.com/:f:/g/personal/luis_nunes_aterpa_com_br/IgCVlEOybDu1RrUmmUcPpVgkATRdwz5TarAfYpSYiAP79mY?e=3yxZxw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1" t="s">
        <v>4787</v>
      </c>
    </row>
    <row r="2242" spans="1:15" hidden="1" x14ac:dyDescent="0.3">
      <c r="A2242" t="s">
        <v>2238</v>
      </c>
      <c r="B2242">
        <v>456773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2789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https://aterpa-my.sharepoint.com/:f:/g/personal/luis_nunes_aterpa_com_br/IgCVlEOybDu1RrUmmUcPpVgkATRdwz5TarAfYpSYiAP79mY?e=3yxZxw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2" t="s">
        <v>4787</v>
      </c>
    </row>
    <row r="2243" spans="1:15" hidden="1" x14ac:dyDescent="0.3">
      <c r="A2243" t="s">
        <v>2239</v>
      </c>
      <c r="B2243">
        <v>3005370</v>
      </c>
      <c r="C2243" t="s">
        <v>5407</v>
      </c>
      <c r="D2243" s="12">
        <v>45838</v>
      </c>
      <c r="E2243" t="s">
        <v>4028</v>
      </c>
      <c r="F2243" t="s">
        <v>2798</v>
      </c>
      <c r="G2243" t="s">
        <v>2788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https://aterpa-my.sharepoint.com/:f:/g/personal/luis_nunes_aterpa_com_br/IgCVlEOybDu1RrUmmUcPpVgkATRdwz5TarAfYpSYiAP79mY?e=3yxZxw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3" t="s">
        <v>4787</v>
      </c>
    </row>
    <row r="2244" spans="1:15" hidden="1" x14ac:dyDescent="0.3">
      <c r="A2244" t="s">
        <v>2240</v>
      </c>
      <c r="B2244">
        <v>488884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2789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https://aterpa-my.sharepoint.com/:f:/g/personal/luis_nunes_aterpa_com_br/IgCVlEOybDu1RrUmmUcPpVgkATRdwz5TarAfYpSYiAP79mY?e=3yxZxw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4" t="s">
        <v>4787</v>
      </c>
    </row>
    <row r="2245" spans="1:15" hidden="1" x14ac:dyDescent="0.3">
      <c r="A2245" t="s">
        <v>2241</v>
      </c>
      <c r="B2245">
        <v>3917930</v>
      </c>
      <c r="C2245" t="s">
        <v>5407</v>
      </c>
      <c r="D2245" s="12">
        <v>45838</v>
      </c>
      <c r="E2245" t="s">
        <v>4029</v>
      </c>
      <c r="F2245" t="s">
        <v>2819</v>
      </c>
      <c r="G2245" t="s">
        <v>2788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https://aterpa-my.sharepoint.com/:f:/g/personal/luis_nunes_aterpa_com_br/IgCVlEOybDu1RrUmmUcPpVgkATRdwz5TarAfYpSYiAP79mY?e=3yxZxw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5" t="s">
        <v>4787</v>
      </c>
    </row>
    <row r="2246" spans="1:15" hidden="1" x14ac:dyDescent="0.3">
      <c r="A2246" t="s">
        <v>2242</v>
      </c>
      <c r="B2246">
        <v>424840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2789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https://aterpa-my.sharepoint.com/:f:/g/personal/luis_nunes_aterpa_com_br/IgCVlEOybDu1RrUmmUcPpVgkATRdwz5TarAfYpSYiAP79mY?e=3yxZxw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6" t="s">
        <v>4787</v>
      </c>
    </row>
    <row r="2247" spans="1:15" hidden="1" x14ac:dyDescent="0.3">
      <c r="A2247" t="s">
        <v>2243</v>
      </c>
      <c r="B2247">
        <v>5547200</v>
      </c>
      <c r="C2247" t="s">
        <v>5407</v>
      </c>
      <c r="D2247" s="12">
        <v>45838</v>
      </c>
      <c r="E2247" t="s">
        <v>4030</v>
      </c>
      <c r="F2247" t="s">
        <v>2792</v>
      </c>
      <c r="G2247" t="s">
        <v>2788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https://aterpa-my.sharepoint.com/:f:/g/personal/luis_nunes_aterpa_com_br/IgCVlEOybDu1RrUmmUcPpVgkATRdwz5TarAfYpSYiAP79mY?e=3yxZxw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7" t="s">
        <v>4787</v>
      </c>
    </row>
    <row r="2248" spans="1:15" hidden="1" x14ac:dyDescent="0.3">
      <c r="A2248" t="s">
        <v>2244</v>
      </c>
      <c r="B2248">
        <v>397113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2789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https://aterpa-my.sharepoint.com/:f:/g/personal/luis_nunes_aterpa_com_br/IgCVlEOybDu1RrUmmUcPpVgkATRdwz5TarAfYpSYiAP79mY?e=3yxZxw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8" t="s">
        <v>4787</v>
      </c>
    </row>
    <row r="2249" spans="1:15" hidden="1" x14ac:dyDescent="0.3">
      <c r="A2249" t="s">
        <v>2245</v>
      </c>
      <c r="B2249">
        <v>2804172</v>
      </c>
      <c r="C2249" t="s">
        <v>5407</v>
      </c>
      <c r="D2249" s="12">
        <v>45838</v>
      </c>
      <c r="E2249" t="s">
        <v>4031</v>
      </c>
      <c r="F2249" t="s">
        <v>2800</v>
      </c>
      <c r="G2249" t="s">
        <v>2788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https://aterpa-my.sharepoint.com/:f:/g/personal/luis_nunes_aterpa_com_br/IgCVlEOybDu1RrUmmUcPpVgkATRdwz5TarAfYpSYiAP79mY?e=3yxZxw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49" t="s">
        <v>4787</v>
      </c>
    </row>
    <row r="2250" spans="1:15" hidden="1" x14ac:dyDescent="0.3">
      <c r="A2250" t="s">
        <v>2246</v>
      </c>
      <c r="B2250">
        <v>460525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2789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https://aterpa-my.sharepoint.com/:f:/g/personal/luis_nunes_aterpa_com_br/IgCVlEOybDu1RrUmmUcPpVgkATRdwz5TarAfYpSYiAP79mY?e=3yxZxw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50" t="s">
        <v>4787</v>
      </c>
    </row>
    <row r="2251" spans="1:15" hidden="1" x14ac:dyDescent="0.3">
      <c r="A2251" t="s">
        <v>2247</v>
      </c>
      <c r="B2251">
        <v>877088</v>
      </c>
      <c r="C2251" t="s">
        <v>5407</v>
      </c>
      <c r="D2251" s="12">
        <v>45838</v>
      </c>
      <c r="E2251" t="s">
        <v>4032</v>
      </c>
      <c r="F2251" t="s">
        <v>2819</v>
      </c>
      <c r="G2251" t="s">
        <v>2788</v>
      </c>
      <c r="H2251" t="str">
        <f>IF(_xlfn.XLOOKUP(E2251,LD_01[DOCUMENTO],LD_01[REVISÃO])=F2251,"VIGENTE","OBSOLETO")</f>
        <v>OBSOLETO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https://aterpa-my.sharepoint.com/:f:/g/personal/luis_nunes_aterpa_com_br/IgCVlEOybDu1RrUmmUcPpVgkATRdwz5TarAfYpSYiAP79mY?e=3yxZxw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1" t="s">
        <v>4787</v>
      </c>
    </row>
    <row r="2252" spans="1:15" hidden="1" x14ac:dyDescent="0.3">
      <c r="A2252" t="s">
        <v>2248</v>
      </c>
      <c r="B2252">
        <v>327090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2789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https://aterpa-my.sharepoint.com/:f:/g/personal/luis_nunes_aterpa_com_br/IgCVlEOybDu1RrUmmUcPpVgkATRdwz5TarAfYpSYiAP79mY?e=3yxZxw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2" t="s">
        <v>4787</v>
      </c>
    </row>
    <row r="2253" spans="1:15" hidden="1" x14ac:dyDescent="0.3">
      <c r="A2253" t="s">
        <v>2264</v>
      </c>
      <c r="B2253">
        <v>5093696</v>
      </c>
      <c r="C2253" t="s">
        <v>5407</v>
      </c>
      <c r="D2253" s="12">
        <v>45838</v>
      </c>
      <c r="E2253" t="s">
        <v>4043</v>
      </c>
      <c r="F2253" t="s">
        <v>2798</v>
      </c>
      <c r="G2253" t="s">
        <v>2788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https://aterpa-my.sharepoint.com/:f:/g/personal/luis_nunes_aterpa_com_br/IgCVlEOybDu1RrUmmUcPpVgkATRdwz5TarAfYpSYiAP79mY?e=3yxZxw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3" t="s">
        <v>4787</v>
      </c>
    </row>
    <row r="2254" spans="1:15" hidden="1" x14ac:dyDescent="0.3">
      <c r="A2254" t="s">
        <v>2265</v>
      </c>
      <c r="B2254">
        <v>582627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2789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https://aterpa-my.sharepoint.com/:f:/g/personal/luis_nunes_aterpa_com_br/IgCVlEOybDu1RrUmmUcPpVgkATRdwz5TarAfYpSYiAP79mY?e=3yxZxw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4" t="s">
        <v>4787</v>
      </c>
    </row>
    <row r="2255" spans="1:15" hidden="1" x14ac:dyDescent="0.3">
      <c r="A2255" t="s">
        <v>2266</v>
      </c>
      <c r="B2255">
        <v>5251149</v>
      </c>
      <c r="C2255" t="s">
        <v>5407</v>
      </c>
      <c r="D2255" s="12">
        <v>45838</v>
      </c>
      <c r="E2255" t="s">
        <v>4044</v>
      </c>
      <c r="F2255" t="s">
        <v>2798</v>
      </c>
      <c r="G2255" t="s">
        <v>2788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https://aterpa-my.sharepoint.com/:f:/g/personal/luis_nunes_aterpa_com_br/IgCVlEOybDu1RrUmmUcPpVgkATRdwz5TarAfYpSYiAP79mY?e=3yxZxw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5" t="s">
        <v>4787</v>
      </c>
    </row>
    <row r="2256" spans="1:15" hidden="1" x14ac:dyDescent="0.3">
      <c r="A2256" t="s">
        <v>2267</v>
      </c>
      <c r="B2256">
        <v>623296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2789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https://aterpa-my.sharepoint.com/:f:/g/personal/luis_nunes_aterpa_com_br/IgCVlEOybDu1RrUmmUcPpVgkATRdwz5TarAfYpSYiAP79mY?e=3yxZxw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6" t="s">
        <v>4787</v>
      </c>
    </row>
    <row r="2257" spans="1:15" hidden="1" x14ac:dyDescent="0.3">
      <c r="A2257" t="s">
        <v>2282</v>
      </c>
      <c r="B2257">
        <v>5189258</v>
      </c>
      <c r="C2257" t="s">
        <v>5407</v>
      </c>
      <c r="D2257" s="12">
        <v>45838</v>
      </c>
      <c r="E2257" t="s">
        <v>4053</v>
      </c>
      <c r="F2257" t="s">
        <v>2800</v>
      </c>
      <c r="G2257" t="s">
        <v>2788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https://aterpa-my.sharepoint.com/:f:/g/personal/luis_nunes_aterpa_com_br/IgCVlEOybDu1RrUmmUcPpVgkATRdwz5TarAfYpSYiAP79mY?e=3yxZxw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7" t="s">
        <v>4787</v>
      </c>
    </row>
    <row r="2258" spans="1:15" hidden="1" x14ac:dyDescent="0.3">
      <c r="A2258" t="s">
        <v>2283</v>
      </c>
      <c r="B2258">
        <v>550776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2789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https://aterpa-my.sharepoint.com/:f:/g/personal/luis_nunes_aterpa_com_br/IgCVlEOybDu1RrUmmUcPpVgkATRdwz5TarAfYpSYiAP79mY?e=3yxZxw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8" t="s">
        <v>4787</v>
      </c>
    </row>
    <row r="2259" spans="1:15" hidden="1" x14ac:dyDescent="0.3">
      <c r="A2259" t="s">
        <v>2284</v>
      </c>
      <c r="B2259">
        <v>5345058</v>
      </c>
      <c r="C2259" t="s">
        <v>5407</v>
      </c>
      <c r="D2259" s="12">
        <v>45838</v>
      </c>
      <c r="E2259" t="s">
        <v>4054</v>
      </c>
      <c r="F2259" t="s">
        <v>2800</v>
      </c>
      <c r="G2259" t="s">
        <v>2788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https://aterpa-my.sharepoint.com/:f:/g/personal/luis_nunes_aterpa_com_br/IgCVlEOybDu1RrUmmUcPpVgkATRdwz5TarAfYpSYiAP79mY?e=3yxZxw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59" t="s">
        <v>4787</v>
      </c>
    </row>
    <row r="2260" spans="1:15" hidden="1" x14ac:dyDescent="0.3">
      <c r="A2260" t="s">
        <v>2285</v>
      </c>
      <c r="B2260">
        <v>607253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2789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https://aterpa-my.sharepoint.com/:f:/g/personal/luis_nunes_aterpa_com_br/IgCVlEOybDu1RrUmmUcPpVgkATRdwz5TarAfYpSYiAP79mY?e=3yxZxw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60" t="s">
        <v>4787</v>
      </c>
    </row>
    <row r="2261" spans="1:15" hidden="1" x14ac:dyDescent="0.3">
      <c r="A2261" t="s">
        <v>2269</v>
      </c>
      <c r="B2261">
        <v>2128025</v>
      </c>
      <c r="C2261" t="s">
        <v>5407</v>
      </c>
      <c r="D2261" s="12">
        <v>45838</v>
      </c>
      <c r="E2261" t="s">
        <v>4046</v>
      </c>
      <c r="F2261" t="s">
        <v>2819</v>
      </c>
      <c r="G2261" t="s">
        <v>2788</v>
      </c>
      <c r="H2261" t="str">
        <f>IF(_xlfn.XLOOKUP(E2261,LD_01[DOCUMENTO],LD_01[REVISÃO])=F2261,"VIGENTE","OBSOLETO")</f>
        <v>VIGENTE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https://aterpa-my.sharepoint.com/:f:/g/personal/luis_nunes_aterpa_com_br/IgCVlEOybDu1RrUmmUcPpVgkATRdwz5TarAfYpSYiAP79mY?e=3yxZxw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1" t="s">
        <v>4787</v>
      </c>
    </row>
    <row r="2262" spans="1:15" hidden="1" x14ac:dyDescent="0.3">
      <c r="A2262" t="s">
        <v>2270</v>
      </c>
      <c r="B2262">
        <v>658011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2789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https://aterpa-my.sharepoint.com/:f:/g/personal/luis_nunes_aterpa_com_br/IgCVlEOybDu1RrUmmUcPpVgkATRdwz5TarAfYpSYiAP79mY?e=3yxZxw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2" t="s">
        <v>4787</v>
      </c>
    </row>
    <row r="2263" spans="1:15" hidden="1" x14ac:dyDescent="0.3">
      <c r="A2263" t="s">
        <v>2271</v>
      </c>
      <c r="B2263">
        <v>2087466</v>
      </c>
      <c r="C2263" t="s">
        <v>5407</v>
      </c>
      <c r="D2263" s="12">
        <v>45838</v>
      </c>
      <c r="E2263" t="s">
        <v>4047</v>
      </c>
      <c r="F2263" t="s">
        <v>2819</v>
      </c>
      <c r="G2263" t="s">
        <v>2788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https://aterpa-my.sharepoint.com/:f:/g/personal/luis_nunes_aterpa_com_br/IgCVlEOybDu1RrUmmUcPpVgkATRdwz5TarAfYpSYiAP79mY?e=3yxZxw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3" t="s">
        <v>4787</v>
      </c>
    </row>
    <row r="2264" spans="1:15" hidden="1" x14ac:dyDescent="0.3">
      <c r="A2264" t="s">
        <v>2272</v>
      </c>
      <c r="B2264">
        <v>668671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2789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https://aterpa-my.sharepoint.com/:f:/g/personal/luis_nunes_aterpa_com_br/IgCVlEOybDu1RrUmmUcPpVgkATRdwz5TarAfYpSYiAP79mY?e=3yxZxw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4" t="s">
        <v>4787</v>
      </c>
    </row>
    <row r="2265" spans="1:15" hidden="1" x14ac:dyDescent="0.3">
      <c r="A2265" t="s">
        <v>2273</v>
      </c>
      <c r="B2265">
        <v>1903714</v>
      </c>
      <c r="C2265" t="s">
        <v>5407</v>
      </c>
      <c r="D2265" s="12">
        <v>45838</v>
      </c>
      <c r="E2265" t="s">
        <v>4048</v>
      </c>
      <c r="F2265" t="s">
        <v>2792</v>
      </c>
      <c r="G2265" t="s">
        <v>2788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https://aterpa-my.sharepoint.com/:f:/g/personal/luis_nunes_aterpa_com_br/IgCVlEOybDu1RrUmmUcPpVgkATRdwz5TarAfYpSYiAP79mY?e=3yxZxw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5" t="s">
        <v>4787</v>
      </c>
    </row>
    <row r="2266" spans="1:15" hidden="1" x14ac:dyDescent="0.3">
      <c r="A2266" t="s">
        <v>2274</v>
      </c>
      <c r="B2266">
        <v>557867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2789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https://aterpa-my.sharepoint.com/:f:/g/personal/luis_nunes_aterpa_com_br/IgCVlEOybDu1RrUmmUcPpVgkATRdwz5TarAfYpSYiAP79mY?e=3yxZxw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6" t="s">
        <v>4787</v>
      </c>
    </row>
    <row r="2267" spans="1:15" hidden="1" x14ac:dyDescent="0.3">
      <c r="A2267" t="s">
        <v>2275</v>
      </c>
      <c r="B2267">
        <v>2323836</v>
      </c>
      <c r="C2267" t="s">
        <v>5407</v>
      </c>
      <c r="D2267" s="12">
        <v>45838</v>
      </c>
      <c r="E2267" t="s">
        <v>4049</v>
      </c>
      <c r="F2267" t="s">
        <v>2792</v>
      </c>
      <c r="G2267" t="s">
        <v>2788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https://aterpa-my.sharepoint.com/:f:/g/personal/luis_nunes_aterpa_com_br/IgCVlEOybDu1RrUmmUcPpVgkATRdwz5TarAfYpSYiAP79mY?e=3yxZxw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7" t="s">
        <v>4787</v>
      </c>
    </row>
    <row r="2268" spans="1:15" hidden="1" x14ac:dyDescent="0.3">
      <c r="A2268" t="s">
        <v>2276</v>
      </c>
      <c r="B2268">
        <v>755556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2789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https://aterpa-my.sharepoint.com/:f:/g/personal/luis_nunes_aterpa_com_br/IgCVlEOybDu1RrUmmUcPpVgkATRdwz5TarAfYpSYiAP79mY?e=3yxZxw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8" t="s">
        <v>4787</v>
      </c>
    </row>
    <row r="2269" spans="1:15" hidden="1" x14ac:dyDescent="0.3">
      <c r="A2269" t="s">
        <v>2277</v>
      </c>
      <c r="B2269">
        <v>1892385</v>
      </c>
      <c r="C2269" t="s">
        <v>5407</v>
      </c>
      <c r="D2269" s="12">
        <v>45838</v>
      </c>
      <c r="E2269" t="s">
        <v>4050</v>
      </c>
      <c r="F2269" t="s">
        <v>2792</v>
      </c>
      <c r="G2269" t="s">
        <v>2788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https://aterpa-my.sharepoint.com/:f:/g/personal/luis_nunes_aterpa_com_br/IgCVlEOybDu1RrUmmUcPpVgkATRdwz5TarAfYpSYiAP79mY?e=3yxZxw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69" t="s">
        <v>4787</v>
      </c>
    </row>
    <row r="2270" spans="1:15" hidden="1" x14ac:dyDescent="0.3">
      <c r="A2270" t="s">
        <v>2278</v>
      </c>
      <c r="B2270">
        <v>609365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2789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https://aterpa-my.sharepoint.com/:f:/g/personal/luis_nunes_aterpa_com_br/IgCVlEOybDu1RrUmmUcPpVgkATRdwz5TarAfYpSYiAP79mY?e=3yxZxw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70" t="s">
        <v>4787</v>
      </c>
    </row>
    <row r="2271" spans="1:15" hidden="1" x14ac:dyDescent="0.3">
      <c r="A2271" t="s">
        <v>2279</v>
      </c>
      <c r="B2271">
        <v>1867356</v>
      </c>
      <c r="C2271" t="s">
        <v>5407</v>
      </c>
      <c r="D2271" s="12">
        <v>45838</v>
      </c>
      <c r="E2271" t="s">
        <v>4051</v>
      </c>
      <c r="F2271" t="s">
        <v>2819</v>
      </c>
      <c r="G2271" t="s">
        <v>2788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https://aterpa-my.sharepoint.com/:f:/g/personal/luis_nunes_aterpa_com_br/IgCVlEOybDu1RrUmmUcPpVgkATRdwz5TarAfYpSYiAP79mY?e=3yxZxw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71" t="s">
        <v>4787</v>
      </c>
    </row>
    <row r="2272" spans="1:15" hidden="1" x14ac:dyDescent="0.3">
      <c r="A2272" t="s">
        <v>2280</v>
      </c>
      <c r="B2272">
        <v>672348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2789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https://aterpa-my.sharepoint.com/:f:/g/personal/luis_nunes_aterpa_com_br/IgCVlEOybDu1RrUmmUcPpVgkATRdwz5TarAfYpSYiAP79mY?e=3yxZxw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72" t="s">
        <v>4787</v>
      </c>
    </row>
    <row r="2273" spans="1:15" hidden="1" x14ac:dyDescent="0.3">
      <c r="A2273" t="s">
        <v>2173</v>
      </c>
      <c r="B2273">
        <v>7028692</v>
      </c>
      <c r="C2273" t="s">
        <v>5407</v>
      </c>
      <c r="D2273" s="12">
        <v>45838</v>
      </c>
      <c r="E2273" t="s">
        <v>3994</v>
      </c>
      <c r="F2273" t="s">
        <v>2864</v>
      </c>
      <c r="G2273" t="s">
        <v>2789</v>
      </c>
      <c r="H2273" t="str">
        <f>IF(_xlfn.XLOOKUP(E2273,LD_01[DOCUMENTO],LD_01[REVISÃO])=F2273,"VIGENTE","OBSOLETO")</f>
        <v>OBSOLETO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https://aterpa-my.sharepoint.com/:f:/g/personal/luis_nunes_aterpa_com_br/IgCVlEOybDu1RrUmmUcPpVgkATRdwz5TarAfYpSYiAP79mY?e=3yxZxw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3" t="s">
        <v>4787</v>
      </c>
    </row>
    <row r="2274" spans="1:15" hidden="1" x14ac:dyDescent="0.3">
      <c r="A2274" t="s">
        <v>2174</v>
      </c>
      <c r="B2274">
        <v>949833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2807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https://aterpa-my.sharepoint.com/:f:/g/personal/luis_nunes_aterpa_com_br/IgCVlEOybDu1RrUmmUcPpVgkATRdwz5TarAfYpSYiAP79mY?e=3yxZxw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4" t="s">
        <v>4787</v>
      </c>
    </row>
    <row r="2275" spans="1:15" hidden="1" x14ac:dyDescent="0.3">
      <c r="A2275" t="s">
        <v>2201</v>
      </c>
      <c r="B2275">
        <v>1186551</v>
      </c>
      <c r="C2275" t="s">
        <v>5407</v>
      </c>
      <c r="D2275" s="12">
        <v>45838</v>
      </c>
      <c r="E2275" t="s">
        <v>4008</v>
      </c>
      <c r="F2275" t="s">
        <v>2798</v>
      </c>
      <c r="G2275" t="s">
        <v>2789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https://aterpa-my.sharepoint.com/:f:/g/personal/luis_nunes_aterpa_com_br/IgCVlEOybDu1RrUmmUcPpVgkATRdwz5TarAfYpSYiAP79mY?e=3yxZxw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5" t="s">
        <v>4787</v>
      </c>
    </row>
    <row r="2276" spans="1:15" hidden="1" x14ac:dyDescent="0.3">
      <c r="A2276" t="s">
        <v>2249</v>
      </c>
      <c r="B2276">
        <v>1716226</v>
      </c>
      <c r="C2276" t="s">
        <v>5407</v>
      </c>
      <c r="D2276" s="12">
        <v>45838</v>
      </c>
      <c r="E2276" t="s">
        <v>4033</v>
      </c>
      <c r="F2276" t="s">
        <v>2800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https://aterpa-my.sharepoint.com/:f:/g/personal/luis_nunes_aterpa_com_br/IgCVlEOybDu1RrUmmUcPpVgkATRdwz5TarAfYpSYiAP79mY?e=3yxZxw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6" t="s">
        <v>4787</v>
      </c>
    </row>
    <row r="2277" spans="1:15" hidden="1" x14ac:dyDescent="0.3">
      <c r="A2277" t="s">
        <v>2250</v>
      </c>
      <c r="B2277">
        <v>2012230</v>
      </c>
      <c r="C2277" t="s">
        <v>5407</v>
      </c>
      <c r="D2277" s="12">
        <v>45838</v>
      </c>
      <c r="E2277" t="s">
        <v>4034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https://aterpa-my.sharepoint.com/:f:/g/personal/luis_nunes_aterpa_com_br/IgCVlEOybDu1RrUmmUcPpVgkATRdwz5TarAfYpSYiAP79mY?e=3yxZxw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7" t="s">
        <v>4787</v>
      </c>
    </row>
    <row r="2278" spans="1:15" hidden="1" x14ac:dyDescent="0.3">
      <c r="A2278" t="s">
        <v>2202</v>
      </c>
      <c r="B2278">
        <v>1472403</v>
      </c>
      <c r="C2278" t="s">
        <v>5407</v>
      </c>
      <c r="D2278" s="12">
        <v>45838</v>
      </c>
      <c r="E2278" t="s">
        <v>4009</v>
      </c>
      <c r="F2278" t="s">
        <v>2792</v>
      </c>
      <c r="G2278" t="s">
        <v>2789</v>
      </c>
      <c r="H2278" t="str">
        <f>IF(_xlfn.XLOOKUP(E2278,LD_01[DOCUMENTO],LD_01[REVISÃO])=F2278,"VIGENTE","OBSOLETO")</f>
        <v>VIGENTE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https://aterpa-my.sharepoint.com/:f:/g/personal/luis_nunes_aterpa_com_br/IgCVlEOybDu1RrUmmUcPpVgkATRdwz5TarAfYpSYiAP79mY?e=3yxZxw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78" t="s">
        <v>4787</v>
      </c>
    </row>
    <row r="2279" spans="1:15" hidden="1" x14ac:dyDescent="0.3">
      <c r="A2279" t="s">
        <v>2227</v>
      </c>
      <c r="B2279">
        <v>4345606</v>
      </c>
      <c r="C2279" t="s">
        <v>5407</v>
      </c>
      <c r="D2279" s="12">
        <v>45838</v>
      </c>
      <c r="E2279" t="s">
        <v>4022</v>
      </c>
      <c r="F2279" t="s">
        <v>2798</v>
      </c>
      <c r="G2279" t="s">
        <v>3478</v>
      </c>
      <c r="H2279" t="str">
        <f>IF(_xlfn.XLOOKUP(E2279,LD_01[DOCUMENTO],LD_01[REVISÃO])=F2279,"VIGENTE","OBSOLETO")</f>
        <v>OBSOLETO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https://aterpa-my.sharepoint.com/:f:/g/personal/luis_nunes_aterpa_com_br/IgCVlEOybDu1RrUmmUcPpVgkATRdwz5TarAfYpSYiAP79mY?e=3yxZxw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79" t="s">
        <v>4787</v>
      </c>
    </row>
    <row r="2280" spans="1:15" hidden="1" x14ac:dyDescent="0.3">
      <c r="A2280" t="s">
        <v>2228</v>
      </c>
      <c r="B2280">
        <v>3143292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2789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https://aterpa-my.sharepoint.com/:f:/g/personal/luis_nunes_aterpa_com_br/IgCVlEOybDu1RrUmmUcPpVgkATRdwz5TarAfYpSYiAP79mY?e=3yxZxw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80" t="s">
        <v>4787</v>
      </c>
    </row>
    <row r="2281" spans="1:15" hidden="1" x14ac:dyDescent="0.3">
      <c r="A2281" t="s">
        <v>2251</v>
      </c>
      <c r="B2281">
        <v>1032144</v>
      </c>
      <c r="C2281" t="s">
        <v>5407</v>
      </c>
      <c r="D2281" s="12">
        <v>45838</v>
      </c>
      <c r="E2281" t="s">
        <v>4035</v>
      </c>
      <c r="F2281" t="s">
        <v>2819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https://aterpa-my.sharepoint.com/:f:/g/personal/luis_nunes_aterpa_com_br/IgCVlEOybDu1RrUmmUcPpVgkATRdwz5TarAfYpSYiAP79mY?e=3yxZxw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81" t="s">
        <v>4787</v>
      </c>
    </row>
    <row r="2282" spans="1:15" hidden="1" x14ac:dyDescent="0.3">
      <c r="A2282" t="s">
        <v>2286</v>
      </c>
      <c r="B2282">
        <v>219964</v>
      </c>
      <c r="C2282" t="s">
        <v>5407</v>
      </c>
      <c r="D2282" s="12">
        <v>45838</v>
      </c>
      <c r="E2282" t="s">
        <v>4055</v>
      </c>
      <c r="F2282" t="s">
        <v>2787</v>
      </c>
      <c r="G2282" t="s">
        <v>2789</v>
      </c>
      <c r="H2282" t="str">
        <f>IF(_xlfn.XLOOKUP(E2282,LD_01[DOCUMENTO],LD_01[REVISÃO])=F2282,"VIGENTE","OBSOLETO")</f>
        <v>VIGENTE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https://aterpa-my.sharepoint.com/:f:/g/personal/luis_nunes_aterpa_com_br/IgCVlEOybDu1RrUmmUcPpVgkATRdwz5TarAfYpSYiAP79mY?e=3yxZxw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2" t="s">
        <v>4787</v>
      </c>
    </row>
    <row r="2283" spans="1:15" hidden="1" x14ac:dyDescent="0.3">
      <c r="A2283" t="s">
        <v>2281</v>
      </c>
      <c r="B2283">
        <v>134675</v>
      </c>
      <c r="C2283" t="s">
        <v>5407</v>
      </c>
      <c r="D2283" s="12">
        <v>45838</v>
      </c>
      <c r="E2283" t="s">
        <v>4052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https://aterpa-my.sharepoint.com/:f:/g/personal/luis_nunes_aterpa_com_br/IgCVlEOybDu1RrUmmUcPpVgkATRdwz5TarAfYpSYiAP79mY?e=3yxZxw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3" t="s">
        <v>4787</v>
      </c>
    </row>
    <row r="2284" spans="1:15" hidden="1" x14ac:dyDescent="0.3">
      <c r="A2284" t="s">
        <v>2229</v>
      </c>
      <c r="B2284">
        <v>19039652</v>
      </c>
      <c r="C2284" t="s">
        <v>5407</v>
      </c>
      <c r="D2284" s="12">
        <v>45838</v>
      </c>
      <c r="E2284" t="s">
        <v>4023</v>
      </c>
      <c r="F2284" t="s">
        <v>2819</v>
      </c>
      <c r="G2284" t="s">
        <v>2789</v>
      </c>
      <c r="H2284" t="str">
        <f>IF(_xlfn.XLOOKUP(E2284,LD_01[DOCUMENTO],LD_01[REVISÃO])=F2284,"VIGENTE","OBSOLETO")</f>
        <v>OBSOLETO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https://aterpa-my.sharepoint.com/:f:/g/personal/luis_nunes_aterpa_com_br/IgCVlEOybDu1RrUmmUcPpVgkATRdwz5TarAfYpSYiAP79mY?e=3yxZxw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84" t="s">
        <v>4787</v>
      </c>
    </row>
    <row r="2285" spans="1:15" hidden="1" x14ac:dyDescent="0.3">
      <c r="A2285" t="s">
        <v>2230</v>
      </c>
      <c r="B2285">
        <v>3229648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2807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https://aterpa-my.sharepoint.com/:f:/g/personal/luis_nunes_aterpa_com_br/IgCVlEOybDu1RrUmmUcPpVgkATRdwz5TarAfYpSYiAP79mY?e=3yxZxw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85" t="s">
        <v>4787</v>
      </c>
    </row>
    <row r="2286" spans="1:15" hidden="1" x14ac:dyDescent="0.3">
      <c r="A2286" t="s">
        <v>2141</v>
      </c>
      <c r="B2286">
        <v>1621080</v>
      </c>
      <c r="C2286" t="s">
        <v>5407</v>
      </c>
      <c r="D2286" s="12">
        <v>45838</v>
      </c>
      <c r="E2286" t="s">
        <v>3976</v>
      </c>
      <c r="F2286" t="s">
        <v>2792</v>
      </c>
      <c r="G2286" t="s">
        <v>2789</v>
      </c>
      <c r="H2286" t="str">
        <f>IF(_xlfn.XLOOKUP(E2286,LD_01[DOCUMENTO],LD_01[REVISÃO])=F2286,"VIGENTE","OBSOLETO")</f>
        <v>VIGENTE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https://aterpa-my.sharepoint.com/:f:/g/personal/luis_nunes_aterpa_com_br/IgCVlEOybDu1RrUmmUcPpVgkATRdwz5TarAfYpSYiAP79mY?e=3yxZxw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6" t="s">
        <v>4787</v>
      </c>
    </row>
    <row r="2287" spans="1:15" hidden="1" x14ac:dyDescent="0.3">
      <c r="A2287" t="s">
        <v>2262</v>
      </c>
      <c r="B2287">
        <v>41686396</v>
      </c>
      <c r="C2287" t="s">
        <v>5407</v>
      </c>
      <c r="D2287" s="12">
        <v>45838</v>
      </c>
      <c r="E2287" t="s">
        <v>4041</v>
      </c>
      <c r="F2287" t="s">
        <v>2819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https://aterpa-my.sharepoint.com/:f:/g/personal/luis_nunes_aterpa_com_br/IgCVlEOybDu1RrUmmUcPpVgkATRdwz5TarAfYpSYiAP79mY?e=3yxZxw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7" t="s">
        <v>4787</v>
      </c>
    </row>
    <row r="2288" spans="1:15" hidden="1" x14ac:dyDescent="0.3">
      <c r="A2288" t="s">
        <v>2263</v>
      </c>
      <c r="B2288">
        <v>1057481</v>
      </c>
      <c r="C2288" t="s">
        <v>5407</v>
      </c>
      <c r="D2288" s="12">
        <v>45838</v>
      </c>
      <c r="E2288" t="s">
        <v>4042</v>
      </c>
      <c r="F2288" t="s">
        <v>2787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https://aterpa-my.sharepoint.com/:f:/g/personal/luis_nunes_aterpa_com_br/IgCVlEOybDu1RrUmmUcPpVgkATRdwz5TarAfYpSYiAP79mY?e=3yxZxw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8" t="s">
        <v>4787</v>
      </c>
    </row>
    <row r="2289" spans="1:15" hidden="1" x14ac:dyDescent="0.3">
      <c r="A2289" t="s">
        <v>2287</v>
      </c>
      <c r="B2289">
        <v>15405005</v>
      </c>
      <c r="C2289" t="s">
        <v>5407</v>
      </c>
      <c r="D2289" s="12">
        <v>45838</v>
      </c>
      <c r="E2289" t="s">
        <v>4056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https://aterpa-my.sharepoint.com/:f:/g/personal/luis_nunes_aterpa_com_br/IgCVlEOybDu1RrUmmUcPpVgkATRdwz5TarAfYpSYiAP79mY?e=3yxZxw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89" t="s">
        <v>4787</v>
      </c>
    </row>
    <row r="2290" spans="1:15" hidden="1" x14ac:dyDescent="0.3">
      <c r="A2290" t="s">
        <v>2154</v>
      </c>
      <c r="B2290">
        <v>1049274</v>
      </c>
      <c r="C2290" t="s">
        <v>5407</v>
      </c>
      <c r="D2290" s="12">
        <v>45838</v>
      </c>
      <c r="E2290" t="s">
        <v>3984</v>
      </c>
      <c r="F2290" t="s">
        <v>2819</v>
      </c>
      <c r="G2290" t="s">
        <v>2789</v>
      </c>
      <c r="H2290" t="str">
        <f>IF(_xlfn.XLOOKUP(E2290,LD_01[DOCUMENTO],LD_01[REVISÃO])=F2290,"VIGENTE","OBSOLETO")</f>
        <v>OBSOLETO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https://aterpa-my.sharepoint.com/:f:/g/personal/luis_nunes_aterpa_com_br/IgCVlEOybDu1RrUmmUcPpVgkATRdwz5TarAfYpSYiAP79mY?e=3yxZxw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01\MSV-163MS-730-732\https://aterpa-my.sharepoint.com/:f:/g/personal/luis_nunes_aterpa_com_br/IgCVlEOybDu1RrUmmUcPpVgkATRdwz5TarAfYpSYiAP79mY?e=3yxZxw\OBSOLETO</v>
      </c>
      <c r="O2290" t="s">
        <v>4787</v>
      </c>
    </row>
    <row r="2291" spans="1:15" hidden="1" x14ac:dyDescent="0.3">
      <c r="A2291" t="s">
        <v>2268</v>
      </c>
      <c r="B2291">
        <v>3342476</v>
      </c>
      <c r="C2291" t="s">
        <v>5407</v>
      </c>
      <c r="D2291" s="12">
        <v>45838</v>
      </c>
      <c r="E2291" t="s">
        <v>4045</v>
      </c>
      <c r="F2291" t="s">
        <v>2792</v>
      </c>
      <c r="G2291" t="s">
        <v>2789</v>
      </c>
      <c r="H2291" t="str">
        <f>IF(_xlfn.XLOOKUP(E2291,LD_01[DOCUMENTO],LD_01[REVISÃO])=F2291,"VIGENTE","OBSOLETO")</f>
        <v>VIGENTE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https://aterpa-my.sharepoint.com/:f:/g/personal/luis_nunes_aterpa_com_br/IgCVlEOybDu1RrUmmUcPpVgkATRdwz5TarAfYpSYiAP79mY?e=3yxZxw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291" t="s">
        <v>4787</v>
      </c>
    </row>
    <row r="2292" spans="1:15" hidden="1" x14ac:dyDescent="0.3">
      <c r="A2292" t="s">
        <v>2288</v>
      </c>
      <c r="B2292">
        <v>2637067</v>
      </c>
      <c r="C2292" t="s">
        <v>5408</v>
      </c>
      <c r="D2292" s="12">
        <v>45859</v>
      </c>
      <c r="E2292" t="s">
        <v>3606</v>
      </c>
      <c r="F2292" t="s">
        <v>2800</v>
      </c>
      <c r="G2292" t="s">
        <v>2788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https://aterpa-my.sharepoint.com/:f:/g/personal/luis_nunes_aterpa_com_br/IgCVlEOybDu1RrUmmUcPpVgkATRdwz5TarAfYpSYiAP79mY?e=3yxZxw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2" t="s">
        <v>4355</v>
      </c>
    </row>
    <row r="2293" spans="1:15" hidden="1" x14ac:dyDescent="0.3">
      <c r="A2293" t="s">
        <v>2289</v>
      </c>
      <c r="B2293">
        <v>299923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2789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https://aterpa-my.sharepoint.com/:f:/g/personal/luis_nunes_aterpa_com_br/IgCVlEOybDu1RrUmmUcPpVgkATRdwz5TarAfYpSYiAP79mY?e=3yxZxw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3" t="s">
        <v>4355</v>
      </c>
    </row>
    <row r="2294" spans="1:15" hidden="1" x14ac:dyDescent="0.3">
      <c r="A2294" t="s">
        <v>2290</v>
      </c>
      <c r="B2294">
        <v>2714364</v>
      </c>
      <c r="C2294" t="s">
        <v>5408</v>
      </c>
      <c r="D2294" s="12">
        <v>45859</v>
      </c>
      <c r="E2294" t="s">
        <v>3607</v>
      </c>
      <c r="F2294" t="s">
        <v>2798</v>
      </c>
      <c r="G2294" t="s">
        <v>2788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https://aterpa-my.sharepoint.com/:f:/g/personal/luis_nunes_aterpa_com_br/IgCVlEOybDu1RrUmmUcPpVgkATRdwz5TarAfYpSYiAP79mY?e=3yxZxw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4" t="s">
        <v>4355</v>
      </c>
    </row>
    <row r="2295" spans="1:15" hidden="1" x14ac:dyDescent="0.3">
      <c r="A2295" t="s">
        <v>2291</v>
      </c>
      <c r="B2295">
        <v>409356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2789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https://aterpa-my.sharepoint.com/:f:/g/personal/luis_nunes_aterpa_com_br/IgCVlEOybDu1RrUmmUcPpVgkATRdwz5TarAfYpSYiAP79mY?e=3yxZxw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5" t="s">
        <v>4355</v>
      </c>
    </row>
    <row r="2296" spans="1:15" hidden="1" x14ac:dyDescent="0.3">
      <c r="A2296" t="s">
        <v>2292</v>
      </c>
      <c r="B2296">
        <v>2725947</v>
      </c>
      <c r="C2296" t="s">
        <v>5408</v>
      </c>
      <c r="D2296" s="12">
        <v>45859</v>
      </c>
      <c r="E2296" t="s">
        <v>3608</v>
      </c>
      <c r="F2296" t="s">
        <v>2798</v>
      </c>
      <c r="G2296" t="s">
        <v>2788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https://aterpa-my.sharepoint.com/:f:/g/personal/luis_nunes_aterpa_com_br/IgCVlEOybDu1RrUmmUcPpVgkATRdwz5TarAfYpSYiAP79mY?e=3yxZxw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6" t="s">
        <v>4355</v>
      </c>
    </row>
    <row r="2297" spans="1:15" hidden="1" x14ac:dyDescent="0.3">
      <c r="A2297" t="s">
        <v>2293</v>
      </c>
      <c r="B2297">
        <v>523568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2789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https://aterpa-my.sharepoint.com/:f:/g/personal/luis_nunes_aterpa_com_br/IgCVlEOybDu1RrUmmUcPpVgkATRdwz5TarAfYpSYiAP79mY?e=3yxZxw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7" t="s">
        <v>4355</v>
      </c>
    </row>
    <row r="2298" spans="1:15" hidden="1" x14ac:dyDescent="0.3">
      <c r="A2298" t="s">
        <v>2294</v>
      </c>
      <c r="B2298">
        <v>2738512</v>
      </c>
      <c r="C2298" t="s">
        <v>5408</v>
      </c>
      <c r="D2298" s="12">
        <v>45859</v>
      </c>
      <c r="E2298" t="s">
        <v>3609</v>
      </c>
      <c r="F2298" t="s">
        <v>2800</v>
      </c>
      <c r="G2298" t="s">
        <v>2788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https://aterpa-my.sharepoint.com/:f:/g/personal/luis_nunes_aterpa_com_br/IgCVlEOybDu1RrUmmUcPpVgkATRdwz5TarAfYpSYiAP79mY?e=3yxZxw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8" t="s">
        <v>4355</v>
      </c>
    </row>
    <row r="2299" spans="1:15" hidden="1" x14ac:dyDescent="0.3">
      <c r="A2299" t="s">
        <v>2295</v>
      </c>
      <c r="B2299">
        <v>902873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2789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https://aterpa-my.sharepoint.com/:f:/g/personal/luis_nunes_aterpa_com_br/IgCVlEOybDu1RrUmmUcPpVgkATRdwz5TarAfYpSYiAP79mY?e=3yxZxw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299" t="s">
        <v>4355</v>
      </c>
    </row>
    <row r="2300" spans="1:15" hidden="1" x14ac:dyDescent="0.3">
      <c r="A2300" t="s">
        <v>2296</v>
      </c>
      <c r="B2300">
        <v>2686099</v>
      </c>
      <c r="C2300" t="s">
        <v>5408</v>
      </c>
      <c r="D2300" s="12">
        <v>45859</v>
      </c>
      <c r="E2300" t="s">
        <v>3610</v>
      </c>
      <c r="F2300" t="s">
        <v>2800</v>
      </c>
      <c r="G2300" t="s">
        <v>2788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https://aterpa-my.sharepoint.com/:f:/g/personal/luis_nunes_aterpa_com_br/IgCVlEOybDu1RrUmmUcPpVgkATRdwz5TarAfYpSYiAP79mY?e=3yxZxw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0" t="s">
        <v>4355</v>
      </c>
    </row>
    <row r="2301" spans="1:15" hidden="1" x14ac:dyDescent="0.3">
      <c r="A2301" t="s">
        <v>2297</v>
      </c>
      <c r="B2301">
        <v>631990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2789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https://aterpa-my.sharepoint.com/:f:/g/personal/luis_nunes_aterpa_com_br/IgCVlEOybDu1RrUmmUcPpVgkATRdwz5TarAfYpSYiAP79mY?e=3yxZxw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1" t="s">
        <v>4355</v>
      </c>
    </row>
    <row r="2302" spans="1:15" hidden="1" x14ac:dyDescent="0.3">
      <c r="A2302" t="s">
        <v>2298</v>
      </c>
      <c r="B2302">
        <v>2611336</v>
      </c>
      <c r="C2302" t="s">
        <v>5408</v>
      </c>
      <c r="D2302" s="12">
        <v>45859</v>
      </c>
      <c r="E2302" t="s">
        <v>3611</v>
      </c>
      <c r="F2302" t="s">
        <v>2800</v>
      </c>
      <c r="G2302" t="s">
        <v>2788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https://aterpa-my.sharepoint.com/:f:/g/personal/luis_nunes_aterpa_com_br/IgCVlEOybDu1RrUmmUcPpVgkATRdwz5TarAfYpSYiAP79mY?e=3yxZxw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2" t="s">
        <v>4355</v>
      </c>
    </row>
    <row r="2303" spans="1:15" hidden="1" x14ac:dyDescent="0.3">
      <c r="A2303" t="s">
        <v>2299</v>
      </c>
      <c r="B2303">
        <v>352623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2789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https://aterpa-my.sharepoint.com/:f:/g/personal/luis_nunes_aterpa_com_br/IgCVlEOybDu1RrUmmUcPpVgkATRdwz5TarAfYpSYiAP79mY?e=3yxZxw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3" t="s">
        <v>4355</v>
      </c>
    </row>
    <row r="2304" spans="1:15" hidden="1" x14ac:dyDescent="0.3">
      <c r="A2304" t="s">
        <v>2300</v>
      </c>
      <c r="B2304">
        <v>2623000</v>
      </c>
      <c r="C2304" t="s">
        <v>5408</v>
      </c>
      <c r="D2304" s="12">
        <v>45859</v>
      </c>
      <c r="E2304" t="s">
        <v>3612</v>
      </c>
      <c r="F2304" t="s">
        <v>2800</v>
      </c>
      <c r="G2304" t="s">
        <v>2788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https://aterpa-my.sharepoint.com/:f:/g/personal/luis_nunes_aterpa_com_br/IgCVlEOybDu1RrUmmUcPpVgkATRdwz5TarAfYpSYiAP79mY?e=3yxZxw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4" t="s">
        <v>4355</v>
      </c>
    </row>
    <row r="2305" spans="1:15" hidden="1" x14ac:dyDescent="0.3">
      <c r="A2305" t="s">
        <v>2301</v>
      </c>
      <c r="B2305">
        <v>339082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2789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https://aterpa-my.sharepoint.com/:f:/g/personal/luis_nunes_aterpa_com_br/IgCVlEOybDu1RrUmmUcPpVgkATRdwz5TarAfYpSYiAP79mY?e=3yxZxw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5" t="s">
        <v>4355</v>
      </c>
    </row>
    <row r="2306" spans="1:15" hidden="1" x14ac:dyDescent="0.3">
      <c r="A2306" t="s">
        <v>2303</v>
      </c>
      <c r="B2306">
        <v>7332965</v>
      </c>
      <c r="C2306" t="s">
        <v>5408</v>
      </c>
      <c r="D2306" s="12">
        <v>45859</v>
      </c>
      <c r="E2306" t="s">
        <v>3614</v>
      </c>
      <c r="F2306" t="s">
        <v>2792</v>
      </c>
      <c r="G2306" t="s">
        <v>2788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https://aterpa-my.sharepoint.com/:f:/g/personal/luis_nunes_aterpa_com_br/IgCVlEOybDu1RrUmmUcPpVgkATRdwz5TarAfYpSYiAP79mY?e=3yxZxw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6" t="s">
        <v>4355</v>
      </c>
    </row>
    <row r="2307" spans="1:15" hidden="1" x14ac:dyDescent="0.3">
      <c r="A2307" t="s">
        <v>2304</v>
      </c>
      <c r="B2307">
        <v>346199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2789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https://aterpa-my.sharepoint.com/:f:/g/personal/luis_nunes_aterpa_com_br/IgCVlEOybDu1RrUmmUcPpVgkATRdwz5TarAfYpSYiAP79mY?e=3yxZxw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7" t="s">
        <v>4355</v>
      </c>
    </row>
    <row r="2308" spans="1:15" hidden="1" x14ac:dyDescent="0.3">
      <c r="A2308" t="s">
        <v>2305</v>
      </c>
      <c r="B2308">
        <v>7318583</v>
      </c>
      <c r="C2308" t="s">
        <v>5408</v>
      </c>
      <c r="D2308" s="12">
        <v>45859</v>
      </c>
      <c r="E2308" t="s">
        <v>3615</v>
      </c>
      <c r="F2308" t="s">
        <v>2792</v>
      </c>
      <c r="G2308" t="s">
        <v>2788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https://aterpa-my.sharepoint.com/:f:/g/personal/luis_nunes_aterpa_com_br/IgCVlEOybDu1RrUmmUcPpVgkATRdwz5TarAfYpSYiAP79mY?e=3yxZxw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8" t="s">
        <v>4355</v>
      </c>
    </row>
    <row r="2309" spans="1:15" hidden="1" x14ac:dyDescent="0.3">
      <c r="A2309" t="s">
        <v>2306</v>
      </c>
      <c r="B2309">
        <v>341152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2789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https://aterpa-my.sharepoint.com/:f:/g/personal/luis_nunes_aterpa_com_br/IgCVlEOybDu1RrUmmUcPpVgkATRdwz5TarAfYpSYiAP79mY?e=3yxZxw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09" t="s">
        <v>4355</v>
      </c>
    </row>
    <row r="2310" spans="1:15" hidden="1" x14ac:dyDescent="0.3">
      <c r="A2310" t="s">
        <v>2307</v>
      </c>
      <c r="B2310">
        <v>7396320</v>
      </c>
      <c r="C2310" t="s">
        <v>5408</v>
      </c>
      <c r="D2310" s="12">
        <v>45859</v>
      </c>
      <c r="E2310" t="s">
        <v>3616</v>
      </c>
      <c r="F2310" t="s">
        <v>2792</v>
      </c>
      <c r="G2310" t="s">
        <v>2788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https://aterpa-my.sharepoint.com/:f:/g/personal/luis_nunes_aterpa_com_br/IgCVlEOybDu1RrUmmUcPpVgkATRdwz5TarAfYpSYiAP79mY?e=3yxZxw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0" t="s">
        <v>4355</v>
      </c>
    </row>
    <row r="2311" spans="1:15" hidden="1" x14ac:dyDescent="0.3">
      <c r="A2311" t="s">
        <v>2308</v>
      </c>
      <c r="B2311">
        <v>277239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2789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https://aterpa-my.sharepoint.com/:f:/g/personal/luis_nunes_aterpa_com_br/IgCVlEOybDu1RrUmmUcPpVgkATRdwz5TarAfYpSYiAP79mY?e=3yxZxw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1" t="s">
        <v>4355</v>
      </c>
    </row>
    <row r="2312" spans="1:15" hidden="1" x14ac:dyDescent="0.3">
      <c r="A2312" t="s">
        <v>2309</v>
      </c>
      <c r="B2312">
        <v>3217075</v>
      </c>
      <c r="C2312" t="s">
        <v>5408</v>
      </c>
      <c r="D2312" s="12">
        <v>45859</v>
      </c>
      <c r="E2312" t="s">
        <v>3617</v>
      </c>
      <c r="F2312" t="s">
        <v>2819</v>
      </c>
      <c r="G2312" t="s">
        <v>2788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https://aterpa-my.sharepoint.com/:f:/g/personal/luis_nunes_aterpa_com_br/IgCVlEOybDu1RrUmmUcPpVgkATRdwz5TarAfYpSYiAP79mY?e=3yxZxw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2" t="s">
        <v>4355</v>
      </c>
    </row>
    <row r="2313" spans="1:15" hidden="1" x14ac:dyDescent="0.3">
      <c r="A2313" t="s">
        <v>2310</v>
      </c>
      <c r="B2313">
        <v>554724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2789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https://aterpa-my.sharepoint.com/:f:/g/personal/luis_nunes_aterpa_com_br/IgCVlEOybDu1RrUmmUcPpVgkATRdwz5TarAfYpSYiAP79mY?e=3yxZxw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3" t="s">
        <v>4355</v>
      </c>
    </row>
    <row r="2314" spans="1:15" hidden="1" x14ac:dyDescent="0.3">
      <c r="A2314" t="s">
        <v>2311</v>
      </c>
      <c r="B2314">
        <v>3217118</v>
      </c>
      <c r="C2314" t="s">
        <v>5408</v>
      </c>
      <c r="D2314" s="12">
        <v>45859</v>
      </c>
      <c r="E2314" t="s">
        <v>3618</v>
      </c>
      <c r="F2314" t="s">
        <v>2819</v>
      </c>
      <c r="G2314" t="s">
        <v>2788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https://aterpa-my.sharepoint.com/:f:/g/personal/luis_nunes_aterpa_com_br/IgCVlEOybDu1RrUmmUcPpVgkATRdwz5TarAfYpSYiAP79mY?e=3yxZxw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4" t="s">
        <v>4355</v>
      </c>
    </row>
    <row r="2315" spans="1:15" hidden="1" x14ac:dyDescent="0.3">
      <c r="A2315" t="s">
        <v>2312</v>
      </c>
      <c r="B2315">
        <v>539542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2789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https://aterpa-my.sharepoint.com/:f:/g/personal/luis_nunes_aterpa_com_br/IgCVlEOybDu1RrUmmUcPpVgkATRdwz5TarAfYpSYiAP79mY?e=3yxZxw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5" t="s">
        <v>4355</v>
      </c>
    </row>
    <row r="2316" spans="1:15" hidden="1" x14ac:dyDescent="0.3">
      <c r="A2316" t="s">
        <v>2313</v>
      </c>
      <c r="B2316">
        <v>3366434</v>
      </c>
      <c r="C2316" t="s">
        <v>5408</v>
      </c>
      <c r="D2316" s="12">
        <v>45859</v>
      </c>
      <c r="E2316" t="s">
        <v>3619</v>
      </c>
      <c r="F2316" t="s">
        <v>2819</v>
      </c>
      <c r="G2316" t="s">
        <v>2788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https://aterpa-my.sharepoint.com/:f:/g/personal/luis_nunes_aterpa_com_br/IgCVlEOybDu1RrUmmUcPpVgkATRdwz5TarAfYpSYiAP79mY?e=3yxZxw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6" t="s">
        <v>4355</v>
      </c>
    </row>
    <row r="2317" spans="1:15" hidden="1" x14ac:dyDescent="0.3">
      <c r="A2317" t="s">
        <v>2314</v>
      </c>
      <c r="B2317">
        <v>528109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2789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https://aterpa-my.sharepoint.com/:f:/g/personal/luis_nunes_aterpa_com_br/IgCVlEOybDu1RrUmmUcPpVgkATRdwz5TarAfYpSYiAP79mY?e=3yxZxw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7" t="s">
        <v>4355</v>
      </c>
    </row>
    <row r="2318" spans="1:15" hidden="1" x14ac:dyDescent="0.3">
      <c r="A2318" t="s">
        <v>2315</v>
      </c>
      <c r="B2318">
        <v>3216534</v>
      </c>
      <c r="C2318" t="s">
        <v>5408</v>
      </c>
      <c r="D2318" s="12">
        <v>45859</v>
      </c>
      <c r="E2318" t="s">
        <v>3620</v>
      </c>
      <c r="F2318" t="s">
        <v>2819</v>
      </c>
      <c r="G2318" t="s">
        <v>2788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https://aterpa-my.sharepoint.com/:f:/g/personal/luis_nunes_aterpa_com_br/IgCVlEOybDu1RrUmmUcPpVgkATRdwz5TarAfYpSYiAP79mY?e=3yxZxw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8" t="s">
        <v>4355</v>
      </c>
    </row>
    <row r="2319" spans="1:15" hidden="1" x14ac:dyDescent="0.3">
      <c r="A2319" t="s">
        <v>2316</v>
      </c>
      <c r="B2319">
        <v>498883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2789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https://aterpa-my.sharepoint.com/:f:/g/personal/luis_nunes_aterpa_com_br/IgCVlEOybDu1RrUmmUcPpVgkATRdwz5TarAfYpSYiAP79mY?e=3yxZxw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19" t="s">
        <v>4355</v>
      </c>
    </row>
    <row r="2320" spans="1:15" hidden="1" x14ac:dyDescent="0.3">
      <c r="A2320" t="s">
        <v>2317</v>
      </c>
      <c r="B2320">
        <v>6232613</v>
      </c>
      <c r="C2320" t="s">
        <v>5408</v>
      </c>
      <c r="D2320" s="12">
        <v>45859</v>
      </c>
      <c r="E2320" t="s">
        <v>3621</v>
      </c>
      <c r="F2320" t="s">
        <v>2819</v>
      </c>
      <c r="G2320" t="s">
        <v>2788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https://aterpa-my.sharepoint.com/:f:/g/personal/luis_nunes_aterpa_com_br/IgCVlEOybDu1RrUmmUcPpVgkATRdwz5TarAfYpSYiAP79mY?e=3yxZxw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0" t="s">
        <v>4355</v>
      </c>
    </row>
    <row r="2321" spans="1:15" hidden="1" x14ac:dyDescent="0.3">
      <c r="A2321" t="s">
        <v>2318</v>
      </c>
      <c r="B2321">
        <v>581011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2789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https://aterpa-my.sharepoint.com/:f:/g/personal/luis_nunes_aterpa_com_br/IgCVlEOybDu1RrUmmUcPpVgkATRdwz5TarAfYpSYiAP79mY?e=3yxZxw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1" t="s">
        <v>4355</v>
      </c>
    </row>
    <row r="2322" spans="1:15" hidden="1" x14ac:dyDescent="0.3">
      <c r="A2322" t="s">
        <v>2319</v>
      </c>
      <c r="B2322">
        <v>3534424</v>
      </c>
      <c r="C2322" t="s">
        <v>5408</v>
      </c>
      <c r="D2322" s="12">
        <v>45859</v>
      </c>
      <c r="E2322" t="s">
        <v>4057</v>
      </c>
      <c r="F2322" t="s">
        <v>2787</v>
      </c>
      <c r="G2322" t="s">
        <v>2788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https://aterpa-my.sharepoint.com/:f:/g/personal/luis_nunes_aterpa_com_br/IgCVlEOybDu1RrUmmUcPpVgkATRdwz5TarAfYpSYiAP79mY?e=3yxZxw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2" t="s">
        <v>4787</v>
      </c>
    </row>
    <row r="2323" spans="1:15" hidden="1" x14ac:dyDescent="0.3">
      <c r="A2323" t="s">
        <v>2320</v>
      </c>
      <c r="B2323">
        <v>651333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2789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https://aterpa-my.sharepoint.com/:f:/g/personal/luis_nunes_aterpa_com_br/IgCVlEOybDu1RrUmmUcPpVgkATRdwz5TarAfYpSYiAP79mY?e=3yxZxw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3" t="s">
        <v>4787</v>
      </c>
    </row>
    <row r="2324" spans="1:15" hidden="1" x14ac:dyDescent="0.3">
      <c r="A2324" t="s">
        <v>2325</v>
      </c>
      <c r="B2324">
        <v>8022357</v>
      </c>
      <c r="C2324" t="s">
        <v>5408</v>
      </c>
      <c r="D2324" s="12">
        <v>45859</v>
      </c>
      <c r="E2324" t="s">
        <v>3628</v>
      </c>
      <c r="F2324" t="s">
        <v>2800</v>
      </c>
      <c r="G2324" t="s">
        <v>2788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https://aterpa-my.sharepoint.com/:f:/g/personal/luis_nunes_aterpa_com_br/IgCVlEOybDu1RrUmmUcPpVgkATRdwz5TarAfYpSYiAP79mY?e=3yxZxw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4" t="s">
        <v>4355</v>
      </c>
    </row>
    <row r="2325" spans="1:15" hidden="1" x14ac:dyDescent="0.3">
      <c r="A2325" t="s">
        <v>2326</v>
      </c>
      <c r="B2325">
        <v>862048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2789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https://aterpa-my.sharepoint.com/:f:/g/personal/luis_nunes_aterpa_com_br/IgCVlEOybDu1RrUmmUcPpVgkATRdwz5TarAfYpSYiAP79mY?e=3yxZxw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5" t="s">
        <v>4355</v>
      </c>
    </row>
    <row r="2326" spans="1:15" hidden="1" x14ac:dyDescent="0.3">
      <c r="A2326" t="s">
        <v>2327</v>
      </c>
      <c r="B2326">
        <v>7735432</v>
      </c>
      <c r="C2326" t="s">
        <v>5408</v>
      </c>
      <c r="D2326" s="12">
        <v>45859</v>
      </c>
      <c r="E2326" t="s">
        <v>3629</v>
      </c>
      <c r="F2326" t="s">
        <v>2800</v>
      </c>
      <c r="G2326" t="s">
        <v>2788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https://aterpa-my.sharepoint.com/:f:/g/personal/luis_nunes_aterpa_com_br/IgCVlEOybDu1RrUmmUcPpVgkATRdwz5TarAfYpSYiAP79mY?e=3yxZxw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6" t="s">
        <v>4355</v>
      </c>
    </row>
    <row r="2327" spans="1:15" hidden="1" x14ac:dyDescent="0.3">
      <c r="A2327" t="s">
        <v>2328</v>
      </c>
      <c r="B2327">
        <v>1180869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2789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https://aterpa-my.sharepoint.com/:f:/g/personal/luis_nunes_aterpa_com_br/IgCVlEOybDu1RrUmmUcPpVgkATRdwz5TarAfYpSYiAP79mY?e=3yxZxw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7" t="s">
        <v>4355</v>
      </c>
    </row>
    <row r="2328" spans="1:15" hidden="1" x14ac:dyDescent="0.3">
      <c r="A2328" t="s">
        <v>2329</v>
      </c>
      <c r="B2328">
        <v>6114641</v>
      </c>
      <c r="C2328" t="s">
        <v>5408</v>
      </c>
      <c r="D2328" s="12">
        <v>45859</v>
      </c>
      <c r="E2328" t="s">
        <v>3634</v>
      </c>
      <c r="F2328" t="s">
        <v>2819</v>
      </c>
      <c r="G2328" t="s">
        <v>2788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https://aterpa-my.sharepoint.com/:f:/g/personal/luis_nunes_aterpa_com_br/IgCVlEOybDu1RrUmmUcPpVgkATRdwz5TarAfYpSYiAP79mY?e=3yxZxw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8" t="s">
        <v>4355</v>
      </c>
    </row>
    <row r="2329" spans="1:15" hidden="1" x14ac:dyDescent="0.3">
      <c r="A2329" t="s">
        <v>2330</v>
      </c>
      <c r="B2329">
        <v>384930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2789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https://aterpa-my.sharepoint.com/:f:/g/personal/luis_nunes_aterpa_com_br/IgCVlEOybDu1RrUmmUcPpVgkATRdwz5TarAfYpSYiAP79mY?e=3yxZxw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29" t="s">
        <v>4355</v>
      </c>
    </row>
    <row r="2330" spans="1:15" hidden="1" x14ac:dyDescent="0.3">
      <c r="A2330" t="s">
        <v>2331</v>
      </c>
      <c r="B2330">
        <v>6293358</v>
      </c>
      <c r="C2330" t="s">
        <v>5408</v>
      </c>
      <c r="D2330" s="12">
        <v>45859</v>
      </c>
      <c r="E2330" t="s">
        <v>3635</v>
      </c>
      <c r="F2330" t="s">
        <v>2819</v>
      </c>
      <c r="G2330" t="s">
        <v>2788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https://aterpa-my.sharepoint.com/:f:/g/personal/luis_nunes_aterpa_com_br/IgCVlEOybDu1RrUmmUcPpVgkATRdwz5TarAfYpSYiAP79mY?e=3yxZxw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0" t="s">
        <v>4355</v>
      </c>
    </row>
    <row r="2331" spans="1:15" hidden="1" x14ac:dyDescent="0.3">
      <c r="A2331" t="s">
        <v>2332</v>
      </c>
      <c r="B2331">
        <v>372923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2789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https://aterpa-my.sharepoint.com/:f:/g/personal/luis_nunes_aterpa_com_br/IgCVlEOybDu1RrUmmUcPpVgkATRdwz5TarAfYpSYiAP79mY?e=3yxZxw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1" t="s">
        <v>4355</v>
      </c>
    </row>
    <row r="2332" spans="1:15" hidden="1" x14ac:dyDescent="0.3">
      <c r="A2332" t="s">
        <v>2333</v>
      </c>
      <c r="B2332">
        <v>1085361</v>
      </c>
      <c r="C2332" t="s">
        <v>5408</v>
      </c>
      <c r="D2332" s="12">
        <v>45859</v>
      </c>
      <c r="E2332" t="s">
        <v>3649</v>
      </c>
      <c r="F2332" t="s">
        <v>2819</v>
      </c>
      <c r="G2332" t="s">
        <v>2788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https://aterpa-my.sharepoint.com/:f:/g/personal/luis_nunes_aterpa_com_br/IgCVlEOybDu1RrUmmUcPpVgkATRdwz5TarAfYpSYiAP79mY?e=3yxZxw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2" t="s">
        <v>4355</v>
      </c>
    </row>
    <row r="2333" spans="1:15" hidden="1" x14ac:dyDescent="0.3">
      <c r="A2333" t="s">
        <v>2334</v>
      </c>
      <c r="B2333">
        <v>411147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2789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https://aterpa-my.sharepoint.com/:f:/g/personal/luis_nunes_aterpa_com_br/IgCVlEOybDu1RrUmmUcPpVgkATRdwz5TarAfYpSYiAP79mY?e=3yxZxw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3" t="s">
        <v>4355</v>
      </c>
    </row>
    <row r="2334" spans="1:15" hidden="1" x14ac:dyDescent="0.3">
      <c r="A2334" t="s">
        <v>2335</v>
      </c>
      <c r="B2334">
        <v>1077457</v>
      </c>
      <c r="C2334" t="s">
        <v>5408</v>
      </c>
      <c r="D2334" s="12">
        <v>45859</v>
      </c>
      <c r="E2334" t="s">
        <v>3650</v>
      </c>
      <c r="F2334" t="s">
        <v>2819</v>
      </c>
      <c r="G2334" t="s">
        <v>2788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https://aterpa-my.sharepoint.com/:f:/g/personal/luis_nunes_aterpa_com_br/IgCVlEOybDu1RrUmmUcPpVgkATRdwz5TarAfYpSYiAP79mY?e=3yxZxw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4" t="s">
        <v>4355</v>
      </c>
    </row>
    <row r="2335" spans="1:15" hidden="1" x14ac:dyDescent="0.3">
      <c r="A2335" t="s">
        <v>2336</v>
      </c>
      <c r="B2335">
        <v>474078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2789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https://aterpa-my.sharepoint.com/:f:/g/personal/luis_nunes_aterpa_com_br/IgCVlEOybDu1RrUmmUcPpVgkATRdwz5TarAfYpSYiAP79mY?e=3yxZxw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5" t="s">
        <v>4355</v>
      </c>
    </row>
    <row r="2336" spans="1:15" hidden="1" x14ac:dyDescent="0.3">
      <c r="A2336" t="s">
        <v>2337</v>
      </c>
      <c r="B2336">
        <v>1089743</v>
      </c>
      <c r="C2336" t="s">
        <v>5408</v>
      </c>
      <c r="D2336" s="12">
        <v>45859</v>
      </c>
      <c r="E2336" t="s">
        <v>3651</v>
      </c>
      <c r="F2336" t="s">
        <v>2819</v>
      </c>
      <c r="G2336" t="s">
        <v>2788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https://aterpa-my.sharepoint.com/:f:/g/personal/luis_nunes_aterpa_com_br/IgCVlEOybDu1RrUmmUcPpVgkATRdwz5TarAfYpSYiAP79mY?e=3yxZxw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6" t="s">
        <v>4355</v>
      </c>
    </row>
    <row r="2337" spans="1:15" hidden="1" x14ac:dyDescent="0.3">
      <c r="A2337" t="s">
        <v>2338</v>
      </c>
      <c r="B2337">
        <v>509935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2789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https://aterpa-my.sharepoint.com/:f:/g/personal/luis_nunes_aterpa_com_br/IgCVlEOybDu1RrUmmUcPpVgkATRdwz5TarAfYpSYiAP79mY?e=3yxZxw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7" t="s">
        <v>4355</v>
      </c>
    </row>
    <row r="2338" spans="1:15" hidden="1" x14ac:dyDescent="0.3">
      <c r="A2338" t="s">
        <v>2339</v>
      </c>
      <c r="B2338">
        <v>1092465</v>
      </c>
      <c r="C2338" t="s">
        <v>5408</v>
      </c>
      <c r="D2338" s="12">
        <v>45859</v>
      </c>
      <c r="E2338" t="s">
        <v>3652</v>
      </c>
      <c r="F2338" t="s">
        <v>2819</v>
      </c>
      <c r="G2338" t="s">
        <v>2788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https://aterpa-my.sharepoint.com/:f:/g/personal/luis_nunes_aterpa_com_br/IgCVlEOybDu1RrUmmUcPpVgkATRdwz5TarAfYpSYiAP79mY?e=3yxZxw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8" t="s">
        <v>4355</v>
      </c>
    </row>
    <row r="2339" spans="1:15" hidden="1" x14ac:dyDescent="0.3">
      <c r="A2339" t="s">
        <v>2340</v>
      </c>
      <c r="B2339">
        <v>459833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2789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https://aterpa-my.sharepoint.com/:f:/g/personal/luis_nunes_aterpa_com_br/IgCVlEOybDu1RrUmmUcPpVgkATRdwz5TarAfYpSYiAP79mY?e=3yxZxw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39" t="s">
        <v>4355</v>
      </c>
    </row>
    <row r="2340" spans="1:15" hidden="1" x14ac:dyDescent="0.3">
      <c r="A2340" t="s">
        <v>2341</v>
      </c>
      <c r="B2340">
        <v>889329</v>
      </c>
      <c r="C2340" t="s">
        <v>5408</v>
      </c>
      <c r="D2340" s="12">
        <v>45859</v>
      </c>
      <c r="E2340" t="s">
        <v>3653</v>
      </c>
      <c r="F2340" t="s">
        <v>2800</v>
      </c>
      <c r="G2340" t="s">
        <v>2788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https://aterpa-my.sharepoint.com/:f:/g/personal/luis_nunes_aterpa_com_br/IgCVlEOybDu1RrUmmUcPpVgkATRdwz5TarAfYpSYiAP79mY?e=3yxZxw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0" t="s">
        <v>4355</v>
      </c>
    </row>
    <row r="2341" spans="1:15" hidden="1" x14ac:dyDescent="0.3">
      <c r="A2341" t="s">
        <v>2342</v>
      </c>
      <c r="B2341">
        <v>625428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2789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https://aterpa-my.sharepoint.com/:f:/g/personal/luis_nunes_aterpa_com_br/IgCVlEOybDu1RrUmmUcPpVgkATRdwz5TarAfYpSYiAP79mY?e=3yxZxw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1" t="s">
        <v>4355</v>
      </c>
    </row>
    <row r="2342" spans="1:15" hidden="1" x14ac:dyDescent="0.3">
      <c r="A2342" t="s">
        <v>2343</v>
      </c>
      <c r="B2342">
        <v>878513</v>
      </c>
      <c r="C2342" t="s">
        <v>5408</v>
      </c>
      <c r="D2342" s="12">
        <v>45859</v>
      </c>
      <c r="E2342" t="s">
        <v>3654</v>
      </c>
      <c r="F2342" t="s">
        <v>2800</v>
      </c>
      <c r="G2342" t="s">
        <v>2788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https://aterpa-my.sharepoint.com/:f:/g/personal/luis_nunes_aterpa_com_br/IgCVlEOybDu1RrUmmUcPpVgkATRdwz5TarAfYpSYiAP79mY?e=3yxZxw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2" t="s">
        <v>4355</v>
      </c>
    </row>
    <row r="2343" spans="1:15" hidden="1" x14ac:dyDescent="0.3">
      <c r="A2343" t="s">
        <v>2344</v>
      </c>
      <c r="B2343">
        <v>751808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2789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https://aterpa-my.sharepoint.com/:f:/g/personal/luis_nunes_aterpa_com_br/IgCVlEOybDu1RrUmmUcPpVgkATRdwz5TarAfYpSYiAP79mY?e=3yxZxw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3" t="s">
        <v>4355</v>
      </c>
    </row>
    <row r="2344" spans="1:15" hidden="1" x14ac:dyDescent="0.3">
      <c r="A2344" t="s">
        <v>2345</v>
      </c>
      <c r="B2344">
        <v>886348</v>
      </c>
      <c r="C2344" t="s">
        <v>5408</v>
      </c>
      <c r="D2344" s="12">
        <v>45859</v>
      </c>
      <c r="E2344" t="s">
        <v>3655</v>
      </c>
      <c r="F2344" t="s">
        <v>2800</v>
      </c>
      <c r="G2344" t="s">
        <v>2788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https://aterpa-my.sharepoint.com/:f:/g/personal/luis_nunes_aterpa_com_br/IgCVlEOybDu1RrUmmUcPpVgkATRdwz5TarAfYpSYiAP79mY?e=3yxZxw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4" t="s">
        <v>4355</v>
      </c>
    </row>
    <row r="2345" spans="1:15" hidden="1" x14ac:dyDescent="0.3">
      <c r="A2345" t="s">
        <v>2346</v>
      </c>
      <c r="B2345">
        <v>760061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2789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https://aterpa-my.sharepoint.com/:f:/g/personal/luis_nunes_aterpa_com_br/IgCVlEOybDu1RrUmmUcPpVgkATRdwz5TarAfYpSYiAP79mY?e=3yxZxw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5" t="s">
        <v>4355</v>
      </c>
    </row>
    <row r="2346" spans="1:15" hidden="1" x14ac:dyDescent="0.3">
      <c r="A2346" t="s">
        <v>2347</v>
      </c>
      <c r="B2346">
        <v>877233</v>
      </c>
      <c r="C2346" t="s">
        <v>5408</v>
      </c>
      <c r="D2346" s="12">
        <v>45859</v>
      </c>
      <c r="E2346" t="s">
        <v>3656</v>
      </c>
      <c r="F2346" t="s">
        <v>2800</v>
      </c>
      <c r="G2346" t="s">
        <v>2788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https://aterpa-my.sharepoint.com/:f:/g/personal/luis_nunes_aterpa_com_br/IgCVlEOybDu1RrUmmUcPpVgkATRdwz5TarAfYpSYiAP79mY?e=3yxZxw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6" t="s">
        <v>4355</v>
      </c>
    </row>
    <row r="2347" spans="1:15" hidden="1" x14ac:dyDescent="0.3">
      <c r="A2347" t="s">
        <v>2348</v>
      </c>
      <c r="B2347">
        <v>624185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2789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https://aterpa-my.sharepoint.com/:f:/g/personal/luis_nunes_aterpa_com_br/IgCVlEOybDu1RrUmmUcPpVgkATRdwz5TarAfYpSYiAP79mY?e=3yxZxw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47" t="s">
        <v>4355</v>
      </c>
    </row>
    <row r="2348" spans="1:15" hidden="1" x14ac:dyDescent="0.3">
      <c r="A2348" t="s">
        <v>2349</v>
      </c>
      <c r="B2348">
        <v>4419878</v>
      </c>
      <c r="C2348" t="s">
        <v>5408</v>
      </c>
      <c r="D2348" s="12">
        <v>45859</v>
      </c>
      <c r="E2348" t="s">
        <v>3658</v>
      </c>
      <c r="F2348" t="s">
        <v>2819</v>
      </c>
      <c r="G2348" t="s">
        <v>2788</v>
      </c>
      <c r="H2348" t="str">
        <f>IF(_xlfn.XLOOKUP(E2348,LD_01[DOCUMENTO],LD_01[REVISÃO])=F2348,"VIGENTE","OBSOLETO")</f>
        <v>OBSOLETO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https://aterpa-my.sharepoint.com/:f:/g/personal/luis_nunes_aterpa_com_br/IgCVlEOybDu1RrUmmUcPpVgkATRdwz5TarAfYpSYiAP79mY?e=3yxZxw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48" t="s">
        <v>4355</v>
      </c>
    </row>
    <row r="2349" spans="1:15" hidden="1" x14ac:dyDescent="0.3">
      <c r="A2349" t="s">
        <v>2350</v>
      </c>
      <c r="B2349">
        <v>432673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2789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https://aterpa-my.sharepoint.com/:f:/g/personal/luis_nunes_aterpa_com_br/IgCVlEOybDu1RrUmmUcPpVgkATRdwz5TarAfYpSYiAP79mY?e=3yxZxw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49" t="s">
        <v>4355</v>
      </c>
    </row>
    <row r="2350" spans="1:15" hidden="1" x14ac:dyDescent="0.3">
      <c r="A2350" t="s">
        <v>2351</v>
      </c>
      <c r="B2350">
        <v>4341044</v>
      </c>
      <c r="C2350" t="s">
        <v>5408</v>
      </c>
      <c r="D2350" s="12">
        <v>45859</v>
      </c>
      <c r="E2350" t="s">
        <v>3659</v>
      </c>
      <c r="F2350" t="s">
        <v>2819</v>
      </c>
      <c r="G2350" t="s">
        <v>2788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https://aterpa-my.sharepoint.com/:f:/g/personal/luis_nunes_aterpa_com_br/IgCVlEOybDu1RrUmmUcPpVgkATRdwz5TarAfYpSYiAP79mY?e=3yxZxw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50" t="s">
        <v>4355</v>
      </c>
    </row>
    <row r="2351" spans="1:15" hidden="1" x14ac:dyDescent="0.3">
      <c r="A2351" t="s">
        <v>2352</v>
      </c>
      <c r="B2351">
        <v>651976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2789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https://aterpa-my.sharepoint.com/:f:/g/personal/luis_nunes_aterpa_com_br/IgCVlEOybDu1RrUmmUcPpVgkATRdwz5TarAfYpSYiAP79mY?e=3yxZxw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51" t="s">
        <v>4355</v>
      </c>
    </row>
    <row r="2352" spans="1:15" hidden="1" x14ac:dyDescent="0.3">
      <c r="A2352" t="s">
        <v>2365</v>
      </c>
      <c r="B2352">
        <v>4806003</v>
      </c>
      <c r="C2352" t="s">
        <v>5408</v>
      </c>
      <c r="D2352" s="12">
        <v>45859</v>
      </c>
      <c r="E2352" t="s">
        <v>3678</v>
      </c>
      <c r="F2352" t="s">
        <v>2800</v>
      </c>
      <c r="G2352" t="s">
        <v>2788</v>
      </c>
      <c r="H2352" t="str">
        <f>IF(_xlfn.XLOOKUP(E2352,LD_01[DOCUMENTO],LD_01[REVISÃO])=F2352,"VIGENTE","OBSOLETO")</f>
        <v>VIGENTE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https://aterpa-my.sharepoint.com/:f:/g/personal/luis_nunes_aterpa_com_br/IgCVlEOybDu1RrUmmUcPpVgkATRdwz5TarAfYpSYiAP79mY?e=3yxZxw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2" t="s">
        <v>4355</v>
      </c>
    </row>
    <row r="2353" spans="1:15" hidden="1" x14ac:dyDescent="0.3">
      <c r="A2353" t="s">
        <v>2366</v>
      </c>
      <c r="B2353">
        <v>319212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2789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https://aterpa-my.sharepoint.com/:f:/g/personal/luis_nunes_aterpa_com_br/IgCVlEOybDu1RrUmmUcPpVgkATRdwz5TarAfYpSYiAP79mY?e=3yxZxw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3" t="s">
        <v>4355</v>
      </c>
    </row>
    <row r="2354" spans="1:15" hidden="1" x14ac:dyDescent="0.3">
      <c r="A2354" t="s">
        <v>2367</v>
      </c>
      <c r="B2354">
        <v>4813730</v>
      </c>
      <c r="C2354" t="s">
        <v>5408</v>
      </c>
      <c r="D2354" s="12">
        <v>45859</v>
      </c>
      <c r="E2354" t="s">
        <v>3679</v>
      </c>
      <c r="F2354" t="s">
        <v>2800</v>
      </c>
      <c r="G2354" t="s">
        <v>2788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https://aterpa-my.sharepoint.com/:f:/g/personal/luis_nunes_aterpa_com_br/IgCVlEOybDu1RrUmmUcPpVgkATRdwz5TarAfYpSYiAP79mY?e=3yxZxw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4" t="s">
        <v>4355</v>
      </c>
    </row>
    <row r="2355" spans="1:15" hidden="1" x14ac:dyDescent="0.3">
      <c r="A2355" t="s">
        <v>2368</v>
      </c>
      <c r="B2355">
        <v>300403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2789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https://aterpa-my.sharepoint.com/:f:/g/personal/luis_nunes_aterpa_com_br/IgCVlEOybDu1RrUmmUcPpVgkATRdwz5TarAfYpSYiAP79mY?e=3yxZxw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5" t="s">
        <v>4355</v>
      </c>
    </row>
    <row r="2356" spans="1:15" hidden="1" x14ac:dyDescent="0.3">
      <c r="A2356" t="s">
        <v>2369</v>
      </c>
      <c r="B2356">
        <v>4839653</v>
      </c>
      <c r="C2356" t="s">
        <v>5408</v>
      </c>
      <c r="D2356" s="12">
        <v>45859</v>
      </c>
      <c r="E2356" t="s">
        <v>3680</v>
      </c>
      <c r="F2356" t="s">
        <v>2800</v>
      </c>
      <c r="G2356" t="s">
        <v>2788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https://aterpa-my.sharepoint.com/:f:/g/personal/luis_nunes_aterpa_com_br/IgCVlEOybDu1RrUmmUcPpVgkATRdwz5TarAfYpSYiAP79mY?e=3yxZxw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6" t="s">
        <v>4355</v>
      </c>
    </row>
    <row r="2357" spans="1:15" hidden="1" x14ac:dyDescent="0.3">
      <c r="A2357" t="s">
        <v>2370</v>
      </c>
      <c r="B2357">
        <v>1042155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2789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https://aterpa-my.sharepoint.com/:f:/g/personal/luis_nunes_aterpa_com_br/IgCVlEOybDu1RrUmmUcPpVgkATRdwz5TarAfYpSYiAP79mY?e=3yxZxw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7" t="s">
        <v>4355</v>
      </c>
    </row>
    <row r="2358" spans="1:15" hidden="1" x14ac:dyDescent="0.3">
      <c r="A2358" t="s">
        <v>2371</v>
      </c>
      <c r="B2358">
        <v>4825301</v>
      </c>
      <c r="C2358" t="s">
        <v>5408</v>
      </c>
      <c r="D2358" s="12">
        <v>45859</v>
      </c>
      <c r="E2358" t="s">
        <v>3681</v>
      </c>
      <c r="F2358" t="s">
        <v>2800</v>
      </c>
      <c r="G2358" t="s">
        <v>2788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https://aterpa-my.sharepoint.com/:f:/g/personal/luis_nunes_aterpa_com_br/IgCVlEOybDu1RrUmmUcPpVgkATRdwz5TarAfYpSYiAP79mY?e=3yxZxw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8" t="s">
        <v>4355</v>
      </c>
    </row>
    <row r="2359" spans="1:15" hidden="1" x14ac:dyDescent="0.3">
      <c r="A2359" t="s">
        <v>2372</v>
      </c>
      <c r="B2359">
        <v>734364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2789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https://aterpa-my.sharepoint.com/:f:/g/personal/luis_nunes_aterpa_com_br/IgCVlEOybDu1RrUmmUcPpVgkATRdwz5TarAfYpSYiAP79mY?e=3yxZxw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59" t="s">
        <v>4355</v>
      </c>
    </row>
    <row r="2360" spans="1:15" hidden="1" x14ac:dyDescent="0.3">
      <c r="A2360" t="s">
        <v>2373</v>
      </c>
      <c r="B2360">
        <v>4831782</v>
      </c>
      <c r="C2360" t="s">
        <v>5408</v>
      </c>
      <c r="D2360" s="12">
        <v>45859</v>
      </c>
      <c r="E2360" t="s">
        <v>3682</v>
      </c>
      <c r="F2360" t="s">
        <v>2800</v>
      </c>
      <c r="G2360" t="s">
        <v>2788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https://aterpa-my.sharepoint.com/:f:/g/personal/luis_nunes_aterpa_com_br/IgCVlEOybDu1RrUmmUcPpVgkATRdwz5TarAfYpSYiAP79mY?e=3yxZxw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0" t="s">
        <v>4355</v>
      </c>
    </row>
    <row r="2361" spans="1:15" hidden="1" x14ac:dyDescent="0.3">
      <c r="A2361" t="s">
        <v>2374</v>
      </c>
      <c r="B2361">
        <v>2173615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2789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https://aterpa-my.sharepoint.com/:f:/g/personal/luis_nunes_aterpa_com_br/IgCVlEOybDu1RrUmmUcPpVgkATRdwz5TarAfYpSYiAP79mY?e=3yxZxw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1" t="s">
        <v>4355</v>
      </c>
    </row>
    <row r="2362" spans="1:15" hidden="1" x14ac:dyDescent="0.3">
      <c r="A2362" t="s">
        <v>2353</v>
      </c>
      <c r="B2362">
        <v>1193501</v>
      </c>
      <c r="C2362" t="s">
        <v>5408</v>
      </c>
      <c r="D2362" s="12">
        <v>45859</v>
      </c>
      <c r="E2362" t="s">
        <v>3668</v>
      </c>
      <c r="F2362" t="s">
        <v>2819</v>
      </c>
      <c r="G2362" t="s">
        <v>2788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https://aterpa-my.sharepoint.com/:f:/g/personal/luis_nunes_aterpa_com_br/IgCVlEOybDu1RrUmmUcPpVgkATRdwz5TarAfYpSYiAP79mY?e=3yxZxw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2" t="s">
        <v>4355</v>
      </c>
    </row>
    <row r="2363" spans="1:15" hidden="1" x14ac:dyDescent="0.3">
      <c r="A2363" t="s">
        <v>2354</v>
      </c>
      <c r="B2363">
        <v>526504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2789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https://aterpa-my.sharepoint.com/:f:/g/personal/luis_nunes_aterpa_com_br/IgCVlEOybDu1RrUmmUcPpVgkATRdwz5TarAfYpSYiAP79mY?e=3yxZxw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3" t="s">
        <v>4355</v>
      </c>
    </row>
    <row r="2364" spans="1:15" hidden="1" x14ac:dyDescent="0.3">
      <c r="A2364" t="s">
        <v>2355</v>
      </c>
      <c r="B2364">
        <v>1191455</v>
      </c>
      <c r="C2364" t="s">
        <v>5408</v>
      </c>
      <c r="D2364" s="12">
        <v>45859</v>
      </c>
      <c r="E2364" t="s">
        <v>3669</v>
      </c>
      <c r="F2364" t="s">
        <v>2819</v>
      </c>
      <c r="G2364" t="s">
        <v>2788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https://aterpa-my.sharepoint.com/:f:/g/personal/luis_nunes_aterpa_com_br/IgCVlEOybDu1RrUmmUcPpVgkATRdwz5TarAfYpSYiAP79mY?e=3yxZxw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4" t="s">
        <v>4355</v>
      </c>
    </row>
    <row r="2365" spans="1:15" hidden="1" x14ac:dyDescent="0.3">
      <c r="A2365" t="s">
        <v>2356</v>
      </c>
      <c r="B2365">
        <v>530574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2789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https://aterpa-my.sharepoint.com/:f:/g/personal/luis_nunes_aterpa_com_br/IgCVlEOybDu1RrUmmUcPpVgkATRdwz5TarAfYpSYiAP79mY?e=3yxZxw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5" t="s">
        <v>4355</v>
      </c>
    </row>
    <row r="2366" spans="1:15" hidden="1" x14ac:dyDescent="0.3">
      <c r="A2366" t="s">
        <v>2357</v>
      </c>
      <c r="B2366">
        <v>3360617</v>
      </c>
      <c r="C2366" t="s">
        <v>5408</v>
      </c>
      <c r="D2366" s="12">
        <v>45859</v>
      </c>
      <c r="E2366" t="s">
        <v>3670</v>
      </c>
      <c r="F2366" t="s">
        <v>2819</v>
      </c>
      <c r="G2366" t="s">
        <v>2788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https://aterpa-my.sharepoint.com/:f:/g/personal/luis_nunes_aterpa_com_br/IgCVlEOybDu1RrUmmUcPpVgkATRdwz5TarAfYpSYiAP79mY?e=3yxZxw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6" t="s">
        <v>4355</v>
      </c>
    </row>
    <row r="2367" spans="1:15" hidden="1" x14ac:dyDescent="0.3">
      <c r="A2367" t="s">
        <v>2358</v>
      </c>
      <c r="B2367">
        <v>5020231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2789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https://aterpa-my.sharepoint.com/:f:/g/personal/luis_nunes_aterpa_com_br/IgCVlEOybDu1RrUmmUcPpVgkATRdwz5TarAfYpSYiAP79mY?e=3yxZxw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7" t="s">
        <v>4355</v>
      </c>
    </row>
    <row r="2368" spans="1:15" hidden="1" x14ac:dyDescent="0.3">
      <c r="A2368" t="s">
        <v>2359</v>
      </c>
      <c r="B2368">
        <v>3162955</v>
      </c>
      <c r="C2368" t="s">
        <v>5408</v>
      </c>
      <c r="D2368" s="12">
        <v>45859</v>
      </c>
      <c r="E2368" t="s">
        <v>3671</v>
      </c>
      <c r="F2368" t="s">
        <v>2819</v>
      </c>
      <c r="G2368" t="s">
        <v>2788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https://aterpa-my.sharepoint.com/:f:/g/personal/luis_nunes_aterpa_com_br/IgCVlEOybDu1RrUmmUcPpVgkATRdwz5TarAfYpSYiAP79mY?e=3yxZxw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8" t="s">
        <v>4355</v>
      </c>
    </row>
    <row r="2369" spans="1:15" hidden="1" x14ac:dyDescent="0.3">
      <c r="A2369" t="s">
        <v>2360</v>
      </c>
      <c r="B2369">
        <v>4842194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2789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https://aterpa-my.sharepoint.com/:f:/g/personal/luis_nunes_aterpa_com_br/IgCVlEOybDu1RrUmmUcPpVgkATRdwz5TarAfYpSYiAP79mY?e=3yxZxw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69" t="s">
        <v>4355</v>
      </c>
    </row>
    <row r="2370" spans="1:15" hidden="1" x14ac:dyDescent="0.3">
      <c r="A2370" t="s">
        <v>2361</v>
      </c>
      <c r="B2370">
        <v>3373485</v>
      </c>
      <c r="C2370" t="s">
        <v>5408</v>
      </c>
      <c r="D2370" s="12">
        <v>45859</v>
      </c>
      <c r="E2370" t="s">
        <v>3672</v>
      </c>
      <c r="F2370" t="s">
        <v>2819</v>
      </c>
      <c r="G2370" t="s">
        <v>2788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https://aterpa-my.sharepoint.com/:f:/g/personal/luis_nunes_aterpa_com_br/IgCVlEOybDu1RrUmmUcPpVgkATRdwz5TarAfYpSYiAP79mY?e=3yxZxw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0" t="s">
        <v>4355</v>
      </c>
    </row>
    <row r="2371" spans="1:15" hidden="1" x14ac:dyDescent="0.3">
      <c r="A2371" t="s">
        <v>2362</v>
      </c>
      <c r="B2371">
        <v>2643586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2789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https://aterpa-my.sharepoint.com/:f:/g/personal/luis_nunes_aterpa_com_br/IgCVlEOybDu1RrUmmUcPpVgkATRdwz5TarAfYpSYiAP79mY?e=3yxZxw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1" t="s">
        <v>4355</v>
      </c>
    </row>
    <row r="2372" spans="1:15" hidden="1" x14ac:dyDescent="0.3">
      <c r="A2372" t="s">
        <v>2363</v>
      </c>
      <c r="B2372">
        <v>3372688</v>
      </c>
      <c r="C2372" t="s">
        <v>5408</v>
      </c>
      <c r="D2372" s="12">
        <v>45859</v>
      </c>
      <c r="E2372" t="s">
        <v>3673</v>
      </c>
      <c r="F2372" t="s">
        <v>2819</v>
      </c>
      <c r="G2372" t="s">
        <v>2788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https://aterpa-my.sharepoint.com/:f:/g/personal/luis_nunes_aterpa_com_br/IgCVlEOybDu1RrUmmUcPpVgkATRdwz5TarAfYpSYiAP79mY?e=3yxZxw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2" t="s">
        <v>4355</v>
      </c>
    </row>
    <row r="2373" spans="1:15" hidden="1" x14ac:dyDescent="0.3">
      <c r="A2373" t="s">
        <v>2364</v>
      </c>
      <c r="B2373">
        <v>3075207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2789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https://aterpa-my.sharepoint.com/:f:/g/personal/luis_nunes_aterpa_com_br/IgCVlEOybDu1RrUmmUcPpVgkATRdwz5TarAfYpSYiAP79mY?e=3yxZxw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3" t="s">
        <v>4355</v>
      </c>
    </row>
    <row r="2374" spans="1:15" hidden="1" x14ac:dyDescent="0.3">
      <c r="A2374" t="s">
        <v>2321</v>
      </c>
      <c r="B2374">
        <v>635599</v>
      </c>
      <c r="C2374" t="s">
        <v>5408</v>
      </c>
      <c r="D2374" s="12">
        <v>45859</v>
      </c>
      <c r="E2374" t="s">
        <v>3624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https://aterpa-my.sharepoint.com/:f:/g/personal/luis_nunes_aterpa_com_br/IgCVlEOybDu1RrUmmUcPpVgkATRdwz5TarAfYpSYiAP79mY?e=3yxZxw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4" t="s">
        <v>4355</v>
      </c>
    </row>
    <row r="2375" spans="1:15" hidden="1" x14ac:dyDescent="0.3">
      <c r="A2375" t="s">
        <v>2322</v>
      </c>
      <c r="B2375">
        <v>2061365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3625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https://aterpa-my.sharepoint.com/:f:/g/personal/luis_nunes_aterpa_com_br/IgCVlEOybDu1RrUmmUcPpVgkATRdwz5TarAfYpSYiAP79mY?e=3yxZxw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5" t="s">
        <v>4355</v>
      </c>
    </row>
    <row r="2376" spans="1:15" hidden="1" x14ac:dyDescent="0.3">
      <c r="A2376" t="s">
        <v>2323</v>
      </c>
      <c r="B2376">
        <v>2813221</v>
      </c>
      <c r="C2376" t="s">
        <v>5408</v>
      </c>
      <c r="D2376" s="12">
        <v>45859</v>
      </c>
      <c r="E2376" t="s">
        <v>3626</v>
      </c>
      <c r="F2376" t="s">
        <v>2819</v>
      </c>
      <c r="G2376" t="s">
        <v>2788</v>
      </c>
      <c r="H2376" t="str">
        <f>IF(_xlfn.XLOOKUP(E2376,LD_01[DOCUMENTO],LD_01[REVISÃO])=F2376,"VIGENTE","OBSOLETO")</f>
        <v>OBSOLETO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https://aterpa-my.sharepoint.com/:f:/g/personal/luis_nunes_aterpa_com_br/IgCVlEOybDu1RrUmmUcPpVgkATRdwz5TarAfYpSYiAP79mY?e=3yxZxw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76" t="s">
        <v>4787</v>
      </c>
    </row>
    <row r="2377" spans="1:15" hidden="1" x14ac:dyDescent="0.3">
      <c r="A2377" t="s">
        <v>2324</v>
      </c>
      <c r="B2377">
        <v>6544167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2789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https://aterpa-my.sharepoint.com/:f:/g/personal/luis_nunes_aterpa_com_br/IgCVlEOybDu1RrUmmUcPpVgkATRdwz5TarAfYpSYiAP79mY?e=3yxZxw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377" t="s">
        <v>4787</v>
      </c>
    </row>
    <row r="2378" spans="1:15" hidden="1" x14ac:dyDescent="0.3">
      <c r="A2378" t="s">
        <v>2302</v>
      </c>
      <c r="B2378">
        <v>1256685</v>
      </c>
      <c r="C2378" t="s">
        <v>5408</v>
      </c>
      <c r="D2378" s="12">
        <v>45859</v>
      </c>
      <c r="E2378" t="s">
        <v>3613</v>
      </c>
      <c r="F2378" t="s">
        <v>2792</v>
      </c>
      <c r="G2378" t="s">
        <v>2789</v>
      </c>
      <c r="H2378" t="str">
        <f>IF(_xlfn.XLOOKUP(E2378,LD_01[DOCUMENTO],LD_01[REVISÃO])=F2378,"VIGENTE","OBSOLETO")</f>
        <v>VIGENTE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https://aterpa-my.sharepoint.com/:f:/g/personal/luis_nunes_aterpa_com_br/IgCVlEOybDu1RrUmmUcPpVgkATRdwz5TarAfYpSYiAP79mY?e=3yxZxw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8" t="s">
        <v>4355</v>
      </c>
    </row>
    <row r="2379" spans="1:15" hidden="1" x14ac:dyDescent="0.3">
      <c r="A2379" t="s">
        <v>2375</v>
      </c>
      <c r="B2379">
        <v>505738</v>
      </c>
      <c r="C2379" t="s">
        <v>5408</v>
      </c>
      <c r="D2379" s="12">
        <v>45859</v>
      </c>
      <c r="E2379" t="s">
        <v>3683</v>
      </c>
      <c r="F2379" t="s">
        <v>2800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https://aterpa-my.sharepoint.com/:f:/g/personal/luis_nunes_aterpa_com_br/IgCVlEOybDu1RrUmmUcPpVgkATRdwz5TarAfYpSYiAP79mY?e=3yxZxw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379" t="s">
        <v>4355</v>
      </c>
    </row>
    <row r="2380" spans="1:15" hidden="1" x14ac:dyDescent="0.3">
      <c r="A2380" t="s">
        <v>2376</v>
      </c>
      <c r="B2380">
        <v>1745706</v>
      </c>
      <c r="C2380" t="s">
        <v>5408</v>
      </c>
      <c r="D2380" s="12">
        <v>45859</v>
      </c>
      <c r="E2380" t="s">
        <v>3688</v>
      </c>
      <c r="F2380" t="s">
        <v>2800</v>
      </c>
      <c r="G2380" t="s">
        <v>2788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https://aterpa-my.sharepoint.com/:f:/g/personal/luis_nunes_aterpa_com_br/IgCVlEOybDu1RrUmmUcPpVgkATRdwz5TarAfYpSYiAP79mY?e=3yxZxw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0" t="s">
        <v>4355</v>
      </c>
    </row>
    <row r="2381" spans="1:15" hidden="1" x14ac:dyDescent="0.3">
      <c r="A2381" t="s">
        <v>2377</v>
      </c>
      <c r="B2381">
        <v>290822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2789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https://aterpa-my.sharepoint.com/:f:/g/personal/luis_nunes_aterpa_com_br/IgCVlEOybDu1RrUmmUcPpVgkATRdwz5TarAfYpSYiAP79mY?e=3yxZxw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1" t="s">
        <v>4355</v>
      </c>
    </row>
    <row r="2382" spans="1:15" hidden="1" x14ac:dyDescent="0.3">
      <c r="A2382" t="s">
        <v>2378</v>
      </c>
      <c r="B2382">
        <v>1749537</v>
      </c>
      <c r="C2382" t="s">
        <v>5408</v>
      </c>
      <c r="D2382" s="12">
        <v>45859</v>
      </c>
      <c r="E2382" t="s">
        <v>3689</v>
      </c>
      <c r="F2382" t="s">
        <v>2800</v>
      </c>
      <c r="G2382" t="s">
        <v>2788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https://aterpa-my.sharepoint.com/:f:/g/personal/luis_nunes_aterpa_com_br/IgCVlEOybDu1RrUmmUcPpVgkATRdwz5TarAfYpSYiAP79mY?e=3yxZxw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2" t="s">
        <v>4355</v>
      </c>
    </row>
    <row r="2383" spans="1:15" hidden="1" x14ac:dyDescent="0.3">
      <c r="A2383" t="s">
        <v>2379</v>
      </c>
      <c r="B2383">
        <v>259775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2789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https://aterpa-my.sharepoint.com/:f:/g/personal/luis_nunes_aterpa_com_br/IgCVlEOybDu1RrUmmUcPpVgkATRdwz5TarAfYpSYiAP79mY?e=3yxZxw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3" t="s">
        <v>4355</v>
      </c>
    </row>
    <row r="2384" spans="1:15" hidden="1" x14ac:dyDescent="0.3">
      <c r="A2384" t="s">
        <v>2380</v>
      </c>
      <c r="B2384">
        <v>1811005</v>
      </c>
      <c r="C2384" t="s">
        <v>5408</v>
      </c>
      <c r="D2384" s="12">
        <v>45859</v>
      </c>
      <c r="E2384" t="s">
        <v>3690</v>
      </c>
      <c r="F2384" t="s">
        <v>2800</v>
      </c>
      <c r="G2384" t="s">
        <v>2788</v>
      </c>
      <c r="H2384" t="str">
        <f>IF(_xlfn.XLOOKUP(E2384,LD_01[DOCUMENTO],LD_01[REVISÃO])=F2384,"VIGENTE","OBSOLETO")</f>
        <v>OBSOLETO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https://aterpa-my.sharepoint.com/:f:/g/personal/luis_nunes_aterpa_com_br/IgCVlEOybDu1RrUmmUcPpVgkATRdwz5TarAfYpSYiAP79mY?e=3yxZxw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84" t="s">
        <v>4355</v>
      </c>
    </row>
    <row r="2385" spans="1:15" hidden="1" x14ac:dyDescent="0.3">
      <c r="A2385" t="s">
        <v>2381</v>
      </c>
      <c r="B2385">
        <v>1059795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2789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https://aterpa-my.sharepoint.com/:f:/g/personal/luis_nunes_aterpa_com_br/IgCVlEOybDu1RrUmmUcPpVgkATRdwz5TarAfYpSYiAP79mY?e=3yxZxw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85" t="s">
        <v>4355</v>
      </c>
    </row>
    <row r="2386" spans="1:15" hidden="1" x14ac:dyDescent="0.3">
      <c r="A2386" t="s">
        <v>2382</v>
      </c>
      <c r="B2386">
        <v>1738405</v>
      </c>
      <c r="C2386" t="s">
        <v>5408</v>
      </c>
      <c r="D2386" s="12">
        <v>45859</v>
      </c>
      <c r="E2386" t="s">
        <v>3691</v>
      </c>
      <c r="F2386" t="s">
        <v>2800</v>
      </c>
      <c r="G2386" t="s">
        <v>2788</v>
      </c>
      <c r="H2386" t="str">
        <f>IF(_xlfn.XLOOKUP(E2386,LD_01[DOCUMENTO],LD_01[REVISÃO])=F2386,"VIGENTE","OBSOLETO")</f>
        <v>VIGENTE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https://aterpa-my.sharepoint.com/:f:/g/personal/luis_nunes_aterpa_com_br/IgCVlEOybDu1RrUmmUcPpVgkATRdwz5TarAfYpSYiAP79mY?e=3yxZxw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6" t="s">
        <v>4355</v>
      </c>
    </row>
    <row r="2387" spans="1:15" hidden="1" x14ac:dyDescent="0.3">
      <c r="A2387" t="s">
        <v>2383</v>
      </c>
      <c r="B2387">
        <v>265865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2789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https://aterpa-my.sharepoint.com/:f:/g/personal/luis_nunes_aterpa_com_br/IgCVlEOybDu1RrUmmUcPpVgkATRdwz5TarAfYpSYiAP79mY?e=3yxZxw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87" t="s">
        <v>4355</v>
      </c>
    </row>
    <row r="2388" spans="1:15" hidden="1" x14ac:dyDescent="0.3">
      <c r="A2388" t="s">
        <v>2384</v>
      </c>
      <c r="B2388">
        <v>1781992</v>
      </c>
      <c r="C2388" t="s">
        <v>5408</v>
      </c>
      <c r="D2388" s="12">
        <v>45859</v>
      </c>
      <c r="E2388" t="s">
        <v>3692</v>
      </c>
      <c r="F2388" t="s">
        <v>2800</v>
      </c>
      <c r="G2388" t="s">
        <v>2788</v>
      </c>
      <c r="H2388" t="str">
        <f>IF(_xlfn.XLOOKUP(E2388,LD_01[DOCUMENTO],LD_01[REVISÃO])=F2388,"VIGENTE","OBSOLETO")</f>
        <v>OBSOLETO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https://aterpa-my.sharepoint.com/:f:/g/personal/luis_nunes_aterpa_com_br/IgCVlEOybDu1RrUmmUcPpVgkATRdwz5TarAfYpSYiAP79mY?e=3yxZxw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88" t="s">
        <v>4355</v>
      </c>
    </row>
    <row r="2389" spans="1:15" hidden="1" x14ac:dyDescent="0.3">
      <c r="A2389" t="s">
        <v>2385</v>
      </c>
      <c r="B2389">
        <v>506929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2789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https://aterpa-my.sharepoint.com/:f:/g/personal/luis_nunes_aterpa_com_br/IgCVlEOybDu1RrUmmUcPpVgkATRdwz5TarAfYpSYiAP79mY?e=3yxZxw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89" t="s">
        <v>4355</v>
      </c>
    </row>
    <row r="2390" spans="1:15" hidden="1" x14ac:dyDescent="0.3">
      <c r="A2390" t="s">
        <v>2386</v>
      </c>
      <c r="B2390">
        <v>1736129</v>
      </c>
      <c r="C2390" t="s">
        <v>5408</v>
      </c>
      <c r="D2390" s="12">
        <v>45859</v>
      </c>
      <c r="E2390" t="s">
        <v>3693</v>
      </c>
      <c r="F2390" t="s">
        <v>2800</v>
      </c>
      <c r="G2390" t="s">
        <v>2788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https://aterpa-my.sharepoint.com/:f:/g/personal/luis_nunes_aterpa_com_br/IgCVlEOybDu1RrUmmUcPpVgkATRdwz5TarAfYpSYiAP79mY?e=3yxZxw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0" t="s">
        <v>4355</v>
      </c>
    </row>
    <row r="2391" spans="1:15" hidden="1" x14ac:dyDescent="0.3">
      <c r="A2391" t="s">
        <v>2387</v>
      </c>
      <c r="B2391">
        <v>1131092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2789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https://aterpa-my.sharepoint.com/:f:/g/personal/luis_nunes_aterpa_com_br/IgCVlEOybDu1RrUmmUcPpVgkATRdwz5TarAfYpSYiAP79mY?e=3yxZxw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1" t="s">
        <v>4355</v>
      </c>
    </row>
    <row r="2392" spans="1:15" hidden="1" x14ac:dyDescent="0.3">
      <c r="A2392" t="s">
        <v>2388</v>
      </c>
      <c r="B2392">
        <v>1671397</v>
      </c>
      <c r="C2392" t="s">
        <v>5408</v>
      </c>
      <c r="D2392" s="12">
        <v>45859</v>
      </c>
      <c r="E2392" t="s">
        <v>3694</v>
      </c>
      <c r="F2392" t="s">
        <v>2819</v>
      </c>
      <c r="G2392" t="s">
        <v>2788</v>
      </c>
      <c r="H2392" t="str">
        <f>IF(_xlfn.XLOOKUP(E2392,LD_01[DOCUMENTO],LD_01[REVISÃO])=F2392,"VIGENTE","OBSOLETO")</f>
        <v>VIGENTE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https://aterpa-my.sharepoint.com/:f:/g/personal/luis_nunes_aterpa_com_br/IgCVlEOybDu1RrUmmUcPpVgkATRdwz5TarAfYpSYiAP79mY?e=3yxZxw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92" t="s">
        <v>4355</v>
      </c>
    </row>
    <row r="2393" spans="1:15" hidden="1" x14ac:dyDescent="0.3">
      <c r="A2393" t="s">
        <v>2389</v>
      </c>
      <c r="B2393">
        <v>255605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2789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https://aterpa-my.sharepoint.com/:f:/g/personal/luis_nunes_aterpa_com_br/IgCVlEOybDu1RrUmmUcPpVgkATRdwz5TarAfYpSYiAP79mY?e=3yxZxw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93" t="s">
        <v>4355</v>
      </c>
    </row>
    <row r="2394" spans="1:15" hidden="1" x14ac:dyDescent="0.3">
      <c r="A2394" t="s">
        <v>2391</v>
      </c>
      <c r="B2394">
        <v>860359</v>
      </c>
      <c r="C2394" t="s">
        <v>5408</v>
      </c>
      <c r="D2394" s="12">
        <v>45859</v>
      </c>
      <c r="E2394" t="s">
        <v>3697</v>
      </c>
      <c r="F2394" t="s">
        <v>2792</v>
      </c>
      <c r="G2394" t="s">
        <v>2788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https://aterpa-my.sharepoint.com/:f:/g/personal/luis_nunes_aterpa_com_br/IgCVlEOybDu1RrUmmUcPpVgkATRdwz5TarAfYpSYiAP79mY?e=3yxZxw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94" t="s">
        <v>4355</v>
      </c>
    </row>
    <row r="2395" spans="1:15" hidden="1" x14ac:dyDescent="0.3">
      <c r="A2395" t="s">
        <v>2392</v>
      </c>
      <c r="B2395">
        <v>1203015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2789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https://aterpa-my.sharepoint.com/:f:/g/personal/luis_nunes_aterpa_com_br/IgCVlEOybDu1RrUmmUcPpVgkATRdwz5TarAfYpSYiAP79mY?e=3yxZxw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395" t="s">
        <v>4355</v>
      </c>
    </row>
    <row r="2396" spans="1:15" hidden="1" x14ac:dyDescent="0.3">
      <c r="A2396" t="s">
        <v>2393</v>
      </c>
      <c r="B2396">
        <v>860795</v>
      </c>
      <c r="C2396" t="s">
        <v>5408</v>
      </c>
      <c r="D2396" s="12">
        <v>45859</v>
      </c>
      <c r="E2396" t="s">
        <v>3698</v>
      </c>
      <c r="F2396" t="s">
        <v>2792</v>
      </c>
      <c r="G2396" t="s">
        <v>2788</v>
      </c>
      <c r="H2396" t="str">
        <f>IF(_xlfn.XLOOKUP(E2396,LD_01[DOCUMENTO],LD_01[REVISÃO])=F2396,"VIGENTE","OBSOLETO")</f>
        <v>OBSOLETO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https://aterpa-my.sharepoint.com/:f:/g/personal/luis_nunes_aterpa_com_br/IgCVlEOybDu1RrUmmUcPpVgkATRdwz5TarAfYpSYiAP79mY?e=3yxZxw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6" t="s">
        <v>4355</v>
      </c>
    </row>
    <row r="2397" spans="1:15" hidden="1" x14ac:dyDescent="0.3">
      <c r="A2397" t="s">
        <v>2394</v>
      </c>
      <c r="B2397">
        <v>1050963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2789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https://aterpa-my.sharepoint.com/:f:/g/personal/luis_nunes_aterpa_com_br/IgCVlEOybDu1RrUmmUcPpVgkATRdwz5TarAfYpSYiAP79mY?e=3yxZxw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7" t="s">
        <v>4355</v>
      </c>
    </row>
    <row r="2398" spans="1:15" hidden="1" x14ac:dyDescent="0.3">
      <c r="A2398" t="s">
        <v>2395</v>
      </c>
      <c r="B2398">
        <v>859320</v>
      </c>
      <c r="C2398" t="s">
        <v>5408</v>
      </c>
      <c r="D2398" s="12">
        <v>45859</v>
      </c>
      <c r="E2398" t="s">
        <v>3699</v>
      </c>
      <c r="F2398" t="s">
        <v>2792</v>
      </c>
      <c r="G2398" t="s">
        <v>2788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https://aterpa-my.sharepoint.com/:f:/g/personal/luis_nunes_aterpa_com_br/IgCVlEOybDu1RrUmmUcPpVgkATRdwz5TarAfYpSYiAP79mY?e=3yxZxw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8" t="s">
        <v>4355</v>
      </c>
    </row>
    <row r="2399" spans="1:15" hidden="1" x14ac:dyDescent="0.3">
      <c r="A2399" t="s">
        <v>2396</v>
      </c>
      <c r="B2399">
        <v>1152782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2789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https://aterpa-my.sharepoint.com/:f:/g/personal/luis_nunes_aterpa_com_br/IgCVlEOybDu1RrUmmUcPpVgkATRdwz5TarAfYpSYiAP79mY?e=3yxZxw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399" t="s">
        <v>4355</v>
      </c>
    </row>
    <row r="2400" spans="1:15" hidden="1" x14ac:dyDescent="0.3">
      <c r="A2400" t="s">
        <v>2397</v>
      </c>
      <c r="B2400">
        <v>860508</v>
      </c>
      <c r="C2400" t="s">
        <v>5408</v>
      </c>
      <c r="D2400" s="12">
        <v>45859</v>
      </c>
      <c r="E2400" t="s">
        <v>3700</v>
      </c>
      <c r="F2400" t="s">
        <v>2792</v>
      </c>
      <c r="G2400" t="s">
        <v>2788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https://aterpa-my.sharepoint.com/:f:/g/personal/luis_nunes_aterpa_com_br/IgCVlEOybDu1RrUmmUcPpVgkATRdwz5TarAfYpSYiAP79mY?e=3yxZxw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0" t="s">
        <v>4355</v>
      </c>
    </row>
    <row r="2401" spans="1:15" hidden="1" x14ac:dyDescent="0.3">
      <c r="A2401" t="s">
        <v>2398</v>
      </c>
      <c r="B2401">
        <v>980666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2789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https://aterpa-my.sharepoint.com/:f:/g/personal/luis_nunes_aterpa_com_br/IgCVlEOybDu1RrUmmUcPpVgkATRdwz5TarAfYpSYiAP79mY?e=3yxZxw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1" t="s">
        <v>4355</v>
      </c>
    </row>
    <row r="2402" spans="1:15" hidden="1" x14ac:dyDescent="0.3">
      <c r="A2402" t="s">
        <v>2399</v>
      </c>
      <c r="B2402">
        <v>860442</v>
      </c>
      <c r="C2402" t="s">
        <v>5408</v>
      </c>
      <c r="D2402" s="12">
        <v>45859</v>
      </c>
      <c r="E2402" t="s">
        <v>3701</v>
      </c>
      <c r="F2402" t="s">
        <v>2792</v>
      </c>
      <c r="G2402" t="s">
        <v>2788</v>
      </c>
      <c r="H2402" t="str">
        <f>IF(_xlfn.XLOOKUP(E2402,LD_01[DOCUMENTO],LD_01[REVISÃO])=F2402,"VIGENTE","OBSOLETO")</f>
        <v>VIGENTE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https://aterpa-my.sharepoint.com/:f:/g/personal/luis_nunes_aterpa_com_br/IgCVlEOybDu1RrUmmUcPpVgkATRdwz5TarAfYpSYiAP79mY?e=3yxZxw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02" t="s">
        <v>4355</v>
      </c>
    </row>
    <row r="2403" spans="1:15" hidden="1" x14ac:dyDescent="0.3">
      <c r="A2403" t="s">
        <v>2400</v>
      </c>
      <c r="B2403">
        <v>960807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2789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https://aterpa-my.sharepoint.com/:f:/g/personal/luis_nunes_aterpa_com_br/IgCVlEOybDu1RrUmmUcPpVgkATRdwz5TarAfYpSYiAP79mY?e=3yxZxw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03" t="s">
        <v>4355</v>
      </c>
    </row>
    <row r="2404" spans="1:15" hidden="1" x14ac:dyDescent="0.3">
      <c r="A2404" t="s">
        <v>2401</v>
      </c>
      <c r="B2404">
        <v>3221321</v>
      </c>
      <c r="C2404" t="s">
        <v>5408</v>
      </c>
      <c r="D2404" s="12">
        <v>45859</v>
      </c>
      <c r="E2404" t="s">
        <v>3702</v>
      </c>
      <c r="F2404" t="s">
        <v>2792</v>
      </c>
      <c r="G2404" t="s">
        <v>2788</v>
      </c>
      <c r="H2404" t="str">
        <f>IF(_xlfn.XLOOKUP(E2404,LD_01[DOCUMENTO],LD_01[REVISÃO])=F2404,"VIGENTE","OBSOLETO")</f>
        <v>OBSOLETO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https://aterpa-my.sharepoint.com/:f:/g/personal/luis_nunes_aterpa_com_br/IgCVlEOybDu1RrUmmUcPpVgkATRdwz5TarAfYpSYiAP79mY?e=3yxZxw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4" t="s">
        <v>4355</v>
      </c>
    </row>
    <row r="2405" spans="1:15" hidden="1" x14ac:dyDescent="0.3">
      <c r="A2405" t="s">
        <v>2402</v>
      </c>
      <c r="B2405">
        <v>491654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2789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https://aterpa-my.sharepoint.com/:f:/g/personal/luis_nunes_aterpa_com_br/IgCVlEOybDu1RrUmmUcPpVgkATRdwz5TarAfYpSYiAP79mY?e=3yxZxw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5" t="s">
        <v>4355</v>
      </c>
    </row>
    <row r="2406" spans="1:15" hidden="1" x14ac:dyDescent="0.3">
      <c r="A2406" t="s">
        <v>2403</v>
      </c>
      <c r="B2406">
        <v>3240756</v>
      </c>
      <c r="C2406" t="s">
        <v>5408</v>
      </c>
      <c r="D2406" s="12">
        <v>45859</v>
      </c>
      <c r="E2406" t="s">
        <v>3703</v>
      </c>
      <c r="F2406" t="s">
        <v>2792</v>
      </c>
      <c r="G2406" t="s">
        <v>2788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https://aterpa-my.sharepoint.com/:f:/g/personal/luis_nunes_aterpa_com_br/IgCVlEOybDu1RrUmmUcPpVgkATRdwz5TarAfYpSYiAP79mY?e=3yxZxw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6" t="s">
        <v>4355</v>
      </c>
    </row>
    <row r="2407" spans="1:15" hidden="1" x14ac:dyDescent="0.3">
      <c r="A2407" t="s">
        <v>2404</v>
      </c>
      <c r="B2407">
        <v>491710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2789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https://aterpa-my.sharepoint.com/:f:/g/personal/luis_nunes_aterpa_com_br/IgCVlEOybDu1RrUmmUcPpVgkATRdwz5TarAfYpSYiAP79mY?e=3yxZxw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7" t="s">
        <v>4355</v>
      </c>
    </row>
    <row r="2408" spans="1:15" hidden="1" x14ac:dyDescent="0.3">
      <c r="A2408" t="s">
        <v>2405</v>
      </c>
      <c r="B2408">
        <v>3241846</v>
      </c>
      <c r="C2408" t="s">
        <v>5408</v>
      </c>
      <c r="D2408" s="12">
        <v>45859</v>
      </c>
      <c r="E2408" t="s">
        <v>3704</v>
      </c>
      <c r="F2408" t="s">
        <v>2792</v>
      </c>
      <c r="G2408" t="s">
        <v>2788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https://aterpa-my.sharepoint.com/:f:/g/personal/luis_nunes_aterpa_com_br/IgCVlEOybDu1RrUmmUcPpVgkATRdwz5TarAfYpSYiAP79mY?e=3yxZxw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8" t="s">
        <v>4355</v>
      </c>
    </row>
    <row r="2409" spans="1:15" hidden="1" x14ac:dyDescent="0.3">
      <c r="A2409" t="s">
        <v>2406</v>
      </c>
      <c r="B2409">
        <v>503535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2789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https://aterpa-my.sharepoint.com/:f:/g/personal/luis_nunes_aterpa_com_br/IgCVlEOybDu1RrUmmUcPpVgkATRdwz5TarAfYpSYiAP79mY?e=3yxZxw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09" t="s">
        <v>4355</v>
      </c>
    </row>
    <row r="2410" spans="1:15" hidden="1" x14ac:dyDescent="0.3">
      <c r="A2410" t="s">
        <v>2407</v>
      </c>
      <c r="B2410">
        <v>3223702</v>
      </c>
      <c r="C2410" t="s">
        <v>5408</v>
      </c>
      <c r="D2410" s="12">
        <v>45859</v>
      </c>
      <c r="E2410" t="s">
        <v>3705</v>
      </c>
      <c r="F2410" t="s">
        <v>2792</v>
      </c>
      <c r="G2410" t="s">
        <v>2788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https://aterpa-my.sharepoint.com/:f:/g/personal/luis_nunes_aterpa_com_br/IgCVlEOybDu1RrUmmUcPpVgkATRdwz5TarAfYpSYiAP79mY?e=3yxZxw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0" t="s">
        <v>4355</v>
      </c>
    </row>
    <row r="2411" spans="1:15" hidden="1" x14ac:dyDescent="0.3">
      <c r="A2411" t="s">
        <v>2408</v>
      </c>
      <c r="B2411">
        <v>495703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2789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https://aterpa-my.sharepoint.com/:f:/g/personal/luis_nunes_aterpa_com_br/IgCVlEOybDu1RrUmmUcPpVgkATRdwz5TarAfYpSYiAP79mY?e=3yxZxw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1" t="s">
        <v>4355</v>
      </c>
    </row>
    <row r="2412" spans="1:15" hidden="1" x14ac:dyDescent="0.3">
      <c r="A2412" t="s">
        <v>2409</v>
      </c>
      <c r="B2412">
        <v>4659525</v>
      </c>
      <c r="C2412" t="s">
        <v>5408</v>
      </c>
      <c r="D2412" s="12">
        <v>45859</v>
      </c>
      <c r="E2412" t="s">
        <v>3706</v>
      </c>
      <c r="F2412" t="s">
        <v>2792</v>
      </c>
      <c r="G2412" t="s">
        <v>2788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https://aterpa-my.sharepoint.com/:f:/g/personal/luis_nunes_aterpa_com_br/IgCVlEOybDu1RrUmmUcPpVgkATRdwz5TarAfYpSYiAP79mY?e=3yxZxw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2" t="s">
        <v>4355</v>
      </c>
    </row>
    <row r="2413" spans="1:15" hidden="1" x14ac:dyDescent="0.3">
      <c r="A2413" t="s">
        <v>2410</v>
      </c>
      <c r="B2413">
        <v>506053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2789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https://aterpa-my.sharepoint.com/:f:/g/personal/luis_nunes_aterpa_com_br/IgCVlEOybDu1RrUmmUcPpVgkATRdwz5TarAfYpSYiAP79mY?e=3yxZxw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3" t="s">
        <v>4355</v>
      </c>
    </row>
    <row r="2414" spans="1:15" hidden="1" x14ac:dyDescent="0.3">
      <c r="A2414" t="s">
        <v>2411</v>
      </c>
      <c r="B2414">
        <v>6158475</v>
      </c>
      <c r="C2414" t="s">
        <v>5408</v>
      </c>
      <c r="D2414" s="12">
        <v>45859</v>
      </c>
      <c r="E2414" t="s">
        <v>3707</v>
      </c>
      <c r="F2414" t="s">
        <v>2792</v>
      </c>
      <c r="G2414" t="s">
        <v>2788</v>
      </c>
      <c r="H2414" t="str">
        <f>IF(_xlfn.XLOOKUP(E2414,LD_01[DOCUMENTO],LD_01[REVISÃO])=F2414,"VIGENTE","OBSOLETO")</f>
        <v>VIGENTE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https://aterpa-my.sharepoint.com/:f:/g/personal/luis_nunes_aterpa_com_br/IgCVlEOybDu1RrUmmUcPpVgkATRdwz5TarAfYpSYiAP79mY?e=3yxZxw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14" t="s">
        <v>4355</v>
      </c>
    </row>
    <row r="2415" spans="1:15" hidden="1" x14ac:dyDescent="0.3">
      <c r="A2415" t="s">
        <v>2412</v>
      </c>
      <c r="B2415">
        <v>995164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2789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https://aterpa-my.sharepoint.com/:f:/g/personal/luis_nunes_aterpa_com_br/IgCVlEOybDu1RrUmmUcPpVgkATRdwz5TarAfYpSYiAP79mY?e=3yxZxw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15" t="s">
        <v>4355</v>
      </c>
    </row>
    <row r="2416" spans="1:15" hidden="1" x14ac:dyDescent="0.3">
      <c r="A2416" t="s">
        <v>2413</v>
      </c>
      <c r="B2416">
        <v>3700298</v>
      </c>
      <c r="C2416" t="s">
        <v>5408</v>
      </c>
      <c r="D2416" s="12">
        <v>45859</v>
      </c>
      <c r="E2416" t="s">
        <v>3712</v>
      </c>
      <c r="F2416" t="s">
        <v>2792</v>
      </c>
      <c r="G2416" t="s">
        <v>2788</v>
      </c>
      <c r="H2416" t="str">
        <f>IF(_xlfn.XLOOKUP(E2416,LD_01[DOCUMENTO],LD_01[REVISÃO])=F2416,"VIGENTE","OBSOLETO")</f>
        <v>OBSOLETO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https://aterpa-my.sharepoint.com/:f:/g/personal/luis_nunes_aterpa_com_br/IgCVlEOybDu1RrUmmUcPpVgkATRdwz5TarAfYpSYiAP79mY?e=3yxZxw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6" t="s">
        <v>4355</v>
      </c>
    </row>
    <row r="2417" spans="1:15" hidden="1" x14ac:dyDescent="0.3">
      <c r="A2417" t="s">
        <v>2414</v>
      </c>
      <c r="B2417">
        <v>696286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2789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https://aterpa-my.sharepoint.com/:f:/g/personal/luis_nunes_aterpa_com_br/IgCVlEOybDu1RrUmmUcPpVgkATRdwz5TarAfYpSYiAP79mY?e=3yxZxw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7" t="s">
        <v>4355</v>
      </c>
    </row>
    <row r="2418" spans="1:15" hidden="1" x14ac:dyDescent="0.3">
      <c r="A2418" t="s">
        <v>2419</v>
      </c>
      <c r="B2418">
        <v>7056291</v>
      </c>
      <c r="C2418" t="s">
        <v>5408</v>
      </c>
      <c r="D2418" s="12">
        <v>45859</v>
      </c>
      <c r="E2418" t="s">
        <v>3720</v>
      </c>
      <c r="F2418" t="s">
        <v>2819</v>
      </c>
      <c r="G2418" t="s">
        <v>2788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https://aterpa-my.sharepoint.com/:f:/g/personal/luis_nunes_aterpa_com_br/IgCVlEOybDu1RrUmmUcPpVgkATRdwz5TarAfYpSYiAP79mY?e=3yxZxw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8" t="s">
        <v>4355</v>
      </c>
    </row>
    <row r="2419" spans="1:15" hidden="1" x14ac:dyDescent="0.3">
      <c r="A2419" t="s">
        <v>2420</v>
      </c>
      <c r="B2419">
        <v>677532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2789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https://aterpa-my.sharepoint.com/:f:/g/personal/luis_nunes_aterpa_com_br/IgCVlEOybDu1RrUmmUcPpVgkATRdwz5TarAfYpSYiAP79mY?e=3yxZxw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19" t="s">
        <v>4355</v>
      </c>
    </row>
    <row r="2420" spans="1:15" hidden="1" x14ac:dyDescent="0.3">
      <c r="A2420" t="s">
        <v>2421</v>
      </c>
      <c r="B2420">
        <v>6865633</v>
      </c>
      <c r="C2420" t="s">
        <v>5408</v>
      </c>
      <c r="D2420" s="12">
        <v>45859</v>
      </c>
      <c r="E2420" t="s">
        <v>3721</v>
      </c>
      <c r="F2420" t="s">
        <v>2819</v>
      </c>
      <c r="G2420" t="s">
        <v>2788</v>
      </c>
      <c r="H2420" t="str">
        <f>IF(_xlfn.XLOOKUP(E2420,LD_01[DOCUMENTO],LD_01[REVISÃO])=F2420,"VIGENTE","OBSOLETO")</f>
        <v>VIGENTE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https://aterpa-my.sharepoint.com/:f:/g/personal/luis_nunes_aterpa_com_br/IgCVlEOybDu1RrUmmUcPpVgkATRdwz5TarAfYpSYiAP79mY?e=3yxZxw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20" t="s">
        <v>4355</v>
      </c>
    </row>
    <row r="2421" spans="1:15" hidden="1" x14ac:dyDescent="0.3">
      <c r="A2421" t="s">
        <v>2422</v>
      </c>
      <c r="B2421">
        <v>357682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2789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https://aterpa-my.sharepoint.com/:f:/g/personal/luis_nunes_aterpa_com_br/IgCVlEOybDu1RrUmmUcPpVgkATRdwz5TarAfYpSYiAP79mY?e=3yxZxw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21" t="s">
        <v>4355</v>
      </c>
    </row>
    <row r="2422" spans="1:15" hidden="1" x14ac:dyDescent="0.3">
      <c r="A2422" t="s">
        <v>2423</v>
      </c>
      <c r="B2422">
        <v>7666330</v>
      </c>
      <c r="C2422" t="s">
        <v>5408</v>
      </c>
      <c r="D2422" s="12">
        <v>45859</v>
      </c>
      <c r="E2422" t="s">
        <v>3722</v>
      </c>
      <c r="F2422" t="s">
        <v>2819</v>
      </c>
      <c r="G2422" t="s">
        <v>2788</v>
      </c>
      <c r="H2422" t="str">
        <f>IF(_xlfn.XLOOKUP(E2422,LD_01[DOCUMENTO],LD_01[REVISÃO])=F2422,"VIGENTE","OBSOLETO")</f>
        <v>OBSOLETO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https://aterpa-my.sharepoint.com/:f:/g/personal/luis_nunes_aterpa_com_br/IgCVlEOybDu1RrUmmUcPpVgkATRdwz5TarAfYpSYiAP79mY?e=3yxZxw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2" t="s">
        <v>4355</v>
      </c>
    </row>
    <row r="2423" spans="1:15" hidden="1" x14ac:dyDescent="0.3">
      <c r="A2423" t="s">
        <v>2424</v>
      </c>
      <c r="B2423">
        <v>688721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2789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https://aterpa-my.sharepoint.com/:f:/g/personal/luis_nunes_aterpa_com_br/IgCVlEOybDu1RrUmmUcPpVgkATRdwz5TarAfYpSYiAP79mY?e=3yxZxw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3" t="s">
        <v>4355</v>
      </c>
    </row>
    <row r="2424" spans="1:15" hidden="1" x14ac:dyDescent="0.3">
      <c r="A2424" t="s">
        <v>2425</v>
      </c>
      <c r="B2424">
        <v>6429882</v>
      </c>
      <c r="C2424" t="s">
        <v>5408</v>
      </c>
      <c r="D2424" s="12">
        <v>45859</v>
      </c>
      <c r="E2424" t="s">
        <v>3723</v>
      </c>
      <c r="F2424" t="s">
        <v>2819</v>
      </c>
      <c r="G2424" t="s">
        <v>2788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https://aterpa-my.sharepoint.com/:f:/g/personal/luis_nunes_aterpa_com_br/IgCVlEOybDu1RrUmmUcPpVgkATRdwz5TarAfYpSYiAP79mY?e=3yxZxw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4" t="s">
        <v>4355</v>
      </c>
    </row>
    <row r="2425" spans="1:15" hidden="1" x14ac:dyDescent="0.3">
      <c r="A2425" t="s">
        <v>2426</v>
      </c>
      <c r="B2425">
        <v>649594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2789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https://aterpa-my.sharepoint.com/:f:/g/personal/luis_nunes_aterpa_com_br/IgCVlEOybDu1RrUmmUcPpVgkATRdwz5TarAfYpSYiAP79mY?e=3yxZxw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5" t="s">
        <v>4355</v>
      </c>
    </row>
    <row r="2426" spans="1:15" hidden="1" x14ac:dyDescent="0.3">
      <c r="A2426" t="s">
        <v>2427</v>
      </c>
      <c r="B2426">
        <v>5642738</v>
      </c>
      <c r="C2426" t="s">
        <v>5408</v>
      </c>
      <c r="D2426" s="12">
        <v>45859</v>
      </c>
      <c r="E2426" t="s">
        <v>3724</v>
      </c>
      <c r="F2426" t="s">
        <v>2819</v>
      </c>
      <c r="G2426" t="s">
        <v>2788</v>
      </c>
      <c r="H2426" t="str">
        <f>IF(_xlfn.XLOOKUP(E2426,LD_01[DOCUMENTO],LD_01[REVISÃO])=F2426,"VIGENTE","OBSOLETO")</f>
        <v>VIGENTE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https://aterpa-my.sharepoint.com/:f:/g/personal/luis_nunes_aterpa_com_br/IgCVlEOybDu1RrUmmUcPpVgkATRdwz5TarAfYpSYiAP79mY?e=3yxZxw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26" t="s">
        <v>4355</v>
      </c>
    </row>
    <row r="2427" spans="1:15" hidden="1" x14ac:dyDescent="0.3">
      <c r="A2427" t="s">
        <v>2428</v>
      </c>
      <c r="B2427">
        <v>358044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2789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https://aterpa-my.sharepoint.com/:f:/g/personal/luis_nunes_aterpa_com_br/IgCVlEOybDu1RrUmmUcPpVgkATRdwz5TarAfYpSYiAP79mY?e=3yxZxw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27" t="s">
        <v>4355</v>
      </c>
    </row>
    <row r="2428" spans="1:15" hidden="1" x14ac:dyDescent="0.3">
      <c r="A2428" t="s">
        <v>2429</v>
      </c>
      <c r="B2428">
        <v>4053615</v>
      </c>
      <c r="C2428" t="s">
        <v>5408</v>
      </c>
      <c r="D2428" s="12">
        <v>45859</v>
      </c>
      <c r="E2428" t="s">
        <v>3725</v>
      </c>
      <c r="F2428" t="s">
        <v>2819</v>
      </c>
      <c r="G2428" t="s">
        <v>2788</v>
      </c>
      <c r="H2428" t="str">
        <f>IF(_xlfn.XLOOKUP(E2428,LD_01[DOCUMENTO],LD_01[REVISÃO])=F2428,"VIGENTE","OBSOLETO")</f>
        <v>OBSOLETO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https://aterpa-my.sharepoint.com/:f:/g/personal/luis_nunes_aterpa_com_br/IgCVlEOybDu1RrUmmUcPpVgkATRdwz5TarAfYpSYiAP79mY?e=3yxZxw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8" t="s">
        <v>4355</v>
      </c>
    </row>
    <row r="2429" spans="1:15" hidden="1" x14ac:dyDescent="0.3">
      <c r="A2429" t="s">
        <v>2430</v>
      </c>
      <c r="B2429">
        <v>338358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2789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https://aterpa-my.sharepoint.com/:f:/g/personal/luis_nunes_aterpa_com_br/IgCVlEOybDu1RrUmmUcPpVgkATRdwz5TarAfYpSYiAP79mY?e=3yxZxw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29" t="s">
        <v>4355</v>
      </c>
    </row>
    <row r="2430" spans="1:15" hidden="1" x14ac:dyDescent="0.3">
      <c r="A2430" t="s">
        <v>2431</v>
      </c>
      <c r="B2430">
        <v>3898872</v>
      </c>
      <c r="C2430" t="s">
        <v>5408</v>
      </c>
      <c r="D2430" s="12">
        <v>45859</v>
      </c>
      <c r="E2430" t="s">
        <v>3726</v>
      </c>
      <c r="F2430" t="s">
        <v>2819</v>
      </c>
      <c r="G2430" t="s">
        <v>2788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https://aterpa-my.sharepoint.com/:f:/g/personal/luis_nunes_aterpa_com_br/IgCVlEOybDu1RrUmmUcPpVgkATRdwz5TarAfYpSYiAP79mY?e=3yxZxw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0" t="s">
        <v>4355</v>
      </c>
    </row>
    <row r="2431" spans="1:15" hidden="1" x14ac:dyDescent="0.3">
      <c r="A2431" t="s">
        <v>2432</v>
      </c>
      <c r="B2431">
        <v>489461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2789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https://aterpa-my.sharepoint.com/:f:/g/personal/luis_nunes_aterpa_com_br/IgCVlEOybDu1RrUmmUcPpVgkATRdwz5TarAfYpSYiAP79mY?e=3yxZxw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1" t="s">
        <v>4355</v>
      </c>
    </row>
    <row r="2432" spans="1:15" hidden="1" x14ac:dyDescent="0.3">
      <c r="A2432" t="s">
        <v>2433</v>
      </c>
      <c r="B2432">
        <v>3899377</v>
      </c>
      <c r="C2432" t="s">
        <v>5408</v>
      </c>
      <c r="D2432" s="12">
        <v>45859</v>
      </c>
      <c r="E2432" t="s">
        <v>3727</v>
      </c>
      <c r="F2432" t="s">
        <v>2819</v>
      </c>
      <c r="G2432" t="s">
        <v>2788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https://aterpa-my.sharepoint.com/:f:/g/personal/luis_nunes_aterpa_com_br/IgCVlEOybDu1RrUmmUcPpVgkATRdwz5TarAfYpSYiAP79mY?e=3yxZxw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2" t="s">
        <v>4355</v>
      </c>
    </row>
    <row r="2433" spans="1:15" hidden="1" x14ac:dyDescent="0.3">
      <c r="A2433" t="s">
        <v>2434</v>
      </c>
      <c r="B2433">
        <v>436313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2789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https://aterpa-my.sharepoint.com/:f:/g/personal/luis_nunes_aterpa_com_br/IgCVlEOybDu1RrUmmUcPpVgkATRdwz5TarAfYpSYiAP79mY?e=3yxZxw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3" t="s">
        <v>4355</v>
      </c>
    </row>
    <row r="2434" spans="1:15" hidden="1" x14ac:dyDescent="0.3">
      <c r="A2434" t="s">
        <v>2435</v>
      </c>
      <c r="B2434">
        <v>2173542</v>
      </c>
      <c r="C2434" t="s">
        <v>5408</v>
      </c>
      <c r="D2434" s="12">
        <v>45859</v>
      </c>
      <c r="E2434" t="s">
        <v>3728</v>
      </c>
      <c r="F2434" t="s">
        <v>2819</v>
      </c>
      <c r="G2434" t="s">
        <v>2788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https://aterpa-my.sharepoint.com/:f:/g/personal/luis_nunes_aterpa_com_br/IgCVlEOybDu1RrUmmUcPpVgkATRdwz5TarAfYpSYiAP79mY?e=3yxZxw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4" t="s">
        <v>4355</v>
      </c>
    </row>
    <row r="2435" spans="1:15" hidden="1" x14ac:dyDescent="0.3">
      <c r="A2435" t="s">
        <v>2436</v>
      </c>
      <c r="B2435">
        <v>295923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2789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https://aterpa-my.sharepoint.com/:f:/g/personal/luis_nunes_aterpa_com_br/IgCVlEOybDu1RrUmmUcPpVgkATRdwz5TarAfYpSYiAP79mY?e=3yxZxw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5" t="s">
        <v>4355</v>
      </c>
    </row>
    <row r="2436" spans="1:15" hidden="1" x14ac:dyDescent="0.3">
      <c r="A2436" t="s">
        <v>2437</v>
      </c>
      <c r="B2436">
        <v>3748385</v>
      </c>
      <c r="C2436" t="s">
        <v>5408</v>
      </c>
      <c r="D2436" s="12">
        <v>45859</v>
      </c>
      <c r="E2436" t="s">
        <v>3730</v>
      </c>
      <c r="F2436" t="s">
        <v>2792</v>
      </c>
      <c r="G2436" t="s">
        <v>2788</v>
      </c>
      <c r="H2436" t="str">
        <f>IF(_xlfn.XLOOKUP(E2436,LD_01[DOCUMENTO],LD_01[REVISÃO])=F2436,"VIGENTE","OBSOLETO")</f>
        <v>VIGENTE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https://aterpa-my.sharepoint.com/:f:/g/personal/luis_nunes_aterpa_com_br/IgCVlEOybDu1RrUmmUcPpVgkATRdwz5TarAfYpSYiAP79mY?e=3yxZxw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36" t="s">
        <v>4355</v>
      </c>
    </row>
    <row r="2437" spans="1:15" hidden="1" x14ac:dyDescent="0.3">
      <c r="A2437" t="s">
        <v>2438</v>
      </c>
      <c r="B2437">
        <v>305878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2789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https://aterpa-my.sharepoint.com/:f:/g/personal/luis_nunes_aterpa_com_br/IgCVlEOybDu1RrUmmUcPpVgkATRdwz5TarAfYpSYiAP79mY?e=3yxZxw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37" t="s">
        <v>4355</v>
      </c>
    </row>
    <row r="2438" spans="1:15" hidden="1" x14ac:dyDescent="0.3">
      <c r="A2438" t="s">
        <v>2448</v>
      </c>
      <c r="B2438">
        <v>727839</v>
      </c>
      <c r="C2438" t="s">
        <v>5408</v>
      </c>
      <c r="D2438" s="12">
        <v>45859</v>
      </c>
      <c r="E2438" t="s">
        <v>3748</v>
      </c>
      <c r="F2438" t="s">
        <v>2819</v>
      </c>
      <c r="G2438" t="s">
        <v>2788</v>
      </c>
      <c r="H2438" t="str">
        <f>IF(_xlfn.XLOOKUP(E2438,LD_01[DOCUMENTO],LD_01[REVISÃO])=F2438,"VIGENTE","OBSOLETO")</f>
        <v>OBSOLETO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https://aterpa-my.sharepoint.com/:f:/g/personal/luis_nunes_aterpa_com_br/IgCVlEOybDu1RrUmmUcPpVgkATRdwz5TarAfYpSYiAP79mY?e=3yxZxw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8" t="s">
        <v>4355</v>
      </c>
    </row>
    <row r="2439" spans="1:15" hidden="1" x14ac:dyDescent="0.3">
      <c r="A2439" t="s">
        <v>2449</v>
      </c>
      <c r="B2439">
        <v>751815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2789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https://aterpa-my.sharepoint.com/:f:/g/personal/luis_nunes_aterpa_com_br/IgCVlEOybDu1RrUmmUcPpVgkATRdwz5TarAfYpSYiAP79mY?e=3yxZxw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39" t="s">
        <v>4355</v>
      </c>
    </row>
    <row r="2440" spans="1:15" hidden="1" x14ac:dyDescent="0.3">
      <c r="A2440" t="s">
        <v>2450</v>
      </c>
      <c r="B2440">
        <v>734972</v>
      </c>
      <c r="C2440" t="s">
        <v>5408</v>
      </c>
      <c r="D2440" s="12">
        <v>45859</v>
      </c>
      <c r="E2440" t="s">
        <v>3749</v>
      </c>
      <c r="F2440" t="s">
        <v>2819</v>
      </c>
      <c r="G2440" t="s">
        <v>2788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https://aterpa-my.sharepoint.com/:f:/g/personal/luis_nunes_aterpa_com_br/IgCVlEOybDu1RrUmmUcPpVgkATRdwz5TarAfYpSYiAP79mY?e=3yxZxw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0" t="s">
        <v>4355</v>
      </c>
    </row>
    <row r="2441" spans="1:15" hidden="1" x14ac:dyDescent="0.3">
      <c r="A2441" t="s">
        <v>2451</v>
      </c>
      <c r="B2441">
        <v>493032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2789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https://aterpa-my.sharepoint.com/:f:/g/personal/luis_nunes_aterpa_com_br/IgCVlEOybDu1RrUmmUcPpVgkATRdwz5TarAfYpSYiAP79mY?e=3yxZxw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1" t="s">
        <v>4355</v>
      </c>
    </row>
    <row r="2442" spans="1:15" hidden="1" x14ac:dyDescent="0.3">
      <c r="A2442" t="s">
        <v>2452</v>
      </c>
      <c r="B2442">
        <v>532736</v>
      </c>
      <c r="C2442" t="s">
        <v>5408</v>
      </c>
      <c r="D2442" s="12">
        <v>45859</v>
      </c>
      <c r="E2442" t="s">
        <v>3750</v>
      </c>
      <c r="F2442" t="s">
        <v>2819</v>
      </c>
      <c r="G2442" t="s">
        <v>2788</v>
      </c>
      <c r="H2442" t="str">
        <f>IF(_xlfn.XLOOKUP(E2442,LD_01[DOCUMENTO],LD_01[REVISÃO])=F2442,"VIGENTE","OBSOLETO")</f>
        <v>VIGENTE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https://aterpa-my.sharepoint.com/:f:/g/personal/luis_nunes_aterpa_com_br/IgCVlEOybDu1RrUmmUcPpVgkATRdwz5TarAfYpSYiAP79mY?e=3yxZxw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42" t="s">
        <v>4355</v>
      </c>
    </row>
    <row r="2443" spans="1:15" hidden="1" x14ac:dyDescent="0.3">
      <c r="A2443" t="s">
        <v>2453</v>
      </c>
      <c r="B2443">
        <v>613210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2789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https://aterpa-my.sharepoint.com/:f:/g/personal/luis_nunes_aterpa_com_br/IgCVlEOybDu1RrUmmUcPpVgkATRdwz5TarAfYpSYiAP79mY?e=3yxZxw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43" t="s">
        <v>4355</v>
      </c>
    </row>
    <row r="2444" spans="1:15" hidden="1" x14ac:dyDescent="0.3">
      <c r="A2444" t="s">
        <v>2454</v>
      </c>
      <c r="B2444">
        <v>522465</v>
      </c>
      <c r="C2444" t="s">
        <v>5408</v>
      </c>
      <c r="D2444" s="12">
        <v>45859</v>
      </c>
      <c r="E2444" t="s">
        <v>3751</v>
      </c>
      <c r="F2444" t="s">
        <v>2819</v>
      </c>
      <c r="G2444" t="s">
        <v>2788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https://aterpa-my.sharepoint.com/:f:/g/personal/luis_nunes_aterpa_com_br/IgCVlEOybDu1RrUmmUcPpVgkATRdwz5TarAfYpSYiAP79mY?e=3yxZxw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44" t="s">
        <v>4355</v>
      </c>
    </row>
    <row r="2445" spans="1:15" hidden="1" x14ac:dyDescent="0.3">
      <c r="A2445" t="s">
        <v>2455</v>
      </c>
      <c r="B2445">
        <v>960993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2789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https://aterpa-my.sharepoint.com/:f:/g/personal/luis_nunes_aterpa_com_br/IgCVlEOybDu1RrUmmUcPpVgkATRdwz5TarAfYpSYiAP79mY?e=3yxZxw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45" t="s">
        <v>4355</v>
      </c>
    </row>
    <row r="2446" spans="1:15" hidden="1" x14ac:dyDescent="0.3">
      <c r="A2446" t="s">
        <v>2440</v>
      </c>
      <c r="B2446">
        <v>29187477</v>
      </c>
      <c r="C2446" t="s">
        <v>5408</v>
      </c>
      <c r="D2446" s="12">
        <v>45859</v>
      </c>
      <c r="E2446" t="s">
        <v>3733</v>
      </c>
      <c r="F2446" t="s">
        <v>2800</v>
      </c>
      <c r="G2446" t="s">
        <v>2788</v>
      </c>
      <c r="H2446" t="str">
        <f>IF(_xlfn.XLOOKUP(E2446,LD_01[DOCUMENTO],LD_01[REVISÃO])=F2446,"VIGENTE","OBSOLETO")</f>
        <v>OBSOLETO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https://aterpa-my.sharepoint.com/:f:/g/personal/luis_nunes_aterpa_com_br/IgCVlEOybDu1RrUmmUcPpVgkATRdwz5TarAfYpSYiAP79mY?e=3yxZxw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6" t="s">
        <v>4355</v>
      </c>
    </row>
    <row r="2447" spans="1:15" hidden="1" x14ac:dyDescent="0.3">
      <c r="A2447" t="s">
        <v>2441</v>
      </c>
      <c r="B2447">
        <v>3722301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2789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https://aterpa-my.sharepoint.com/:f:/g/personal/luis_nunes_aterpa_com_br/IgCVlEOybDu1RrUmmUcPpVgkATRdwz5TarAfYpSYiAP79mY?e=3yxZxw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7" t="s">
        <v>4355</v>
      </c>
    </row>
    <row r="2448" spans="1:15" hidden="1" x14ac:dyDescent="0.3">
      <c r="A2448" t="s">
        <v>2442</v>
      </c>
      <c r="B2448">
        <v>29097998</v>
      </c>
      <c r="C2448" t="s">
        <v>5408</v>
      </c>
      <c r="D2448" s="12">
        <v>45859</v>
      </c>
      <c r="E2448" t="s">
        <v>3734</v>
      </c>
      <c r="F2448" t="s">
        <v>2800</v>
      </c>
      <c r="G2448" t="s">
        <v>2788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https://aterpa-my.sharepoint.com/:f:/g/personal/luis_nunes_aterpa_com_br/IgCVlEOybDu1RrUmmUcPpVgkATRdwz5TarAfYpSYiAP79mY?e=3yxZxw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8" t="s">
        <v>4355</v>
      </c>
    </row>
    <row r="2449" spans="1:15" hidden="1" x14ac:dyDescent="0.3">
      <c r="A2449" t="s">
        <v>2443</v>
      </c>
      <c r="B2449">
        <v>1018774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2789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https://aterpa-my.sharepoint.com/:f:/g/personal/luis_nunes_aterpa_com_br/IgCVlEOybDu1RrUmmUcPpVgkATRdwz5TarAfYpSYiAP79mY?e=3yxZxw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49" t="s">
        <v>4355</v>
      </c>
    </row>
    <row r="2450" spans="1:15" hidden="1" x14ac:dyDescent="0.3">
      <c r="A2450" t="s">
        <v>2444</v>
      </c>
      <c r="B2450">
        <v>4744344</v>
      </c>
      <c r="C2450" t="s">
        <v>5408</v>
      </c>
      <c r="D2450" s="12">
        <v>45859</v>
      </c>
      <c r="E2450" t="s">
        <v>3738</v>
      </c>
      <c r="F2450" t="s">
        <v>2819</v>
      </c>
      <c r="G2450" t="s">
        <v>2788</v>
      </c>
      <c r="H2450" t="str">
        <f>IF(_xlfn.XLOOKUP(E2450,LD_01[DOCUMENTO],LD_01[REVISÃO])=F2450,"VIGENTE","OBSOLETO")</f>
        <v>VIGENTE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https://aterpa-my.sharepoint.com/:f:/g/personal/luis_nunes_aterpa_com_br/IgCVlEOybDu1RrUmmUcPpVgkATRdwz5TarAfYpSYiAP79mY?e=3yxZxw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50" t="s">
        <v>4355</v>
      </c>
    </row>
    <row r="2451" spans="1:15" hidden="1" x14ac:dyDescent="0.3">
      <c r="A2451" t="s">
        <v>2445</v>
      </c>
      <c r="B2451">
        <v>375411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2789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https://aterpa-my.sharepoint.com/:f:/g/personal/luis_nunes_aterpa_com_br/IgCVlEOybDu1RrUmmUcPpVgkATRdwz5TarAfYpSYiAP79mY?e=3yxZxw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51" t="s">
        <v>4355</v>
      </c>
    </row>
    <row r="2452" spans="1:15" hidden="1" x14ac:dyDescent="0.3">
      <c r="A2452" t="s">
        <v>2446</v>
      </c>
      <c r="B2452">
        <v>4716123</v>
      </c>
      <c r="C2452" t="s">
        <v>5408</v>
      </c>
      <c r="D2452" s="12">
        <v>45859</v>
      </c>
      <c r="E2452" t="s">
        <v>3740</v>
      </c>
      <c r="F2452" t="s">
        <v>2819</v>
      </c>
      <c r="G2452" t="s">
        <v>2788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https://aterpa-my.sharepoint.com/:f:/g/personal/luis_nunes_aterpa_com_br/IgCVlEOybDu1RrUmmUcPpVgkATRdwz5TarAfYpSYiAP79mY?e=3yxZxw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52" t="s">
        <v>4355</v>
      </c>
    </row>
    <row r="2453" spans="1:15" hidden="1" x14ac:dyDescent="0.3">
      <c r="A2453" t="s">
        <v>2447</v>
      </c>
      <c r="B2453">
        <v>366353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2789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https://aterpa-my.sharepoint.com/:f:/g/personal/luis_nunes_aterpa_com_br/IgCVlEOybDu1RrUmmUcPpVgkATRdwz5TarAfYpSYiAP79mY?e=3yxZxw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53" t="s">
        <v>4355</v>
      </c>
    </row>
    <row r="2454" spans="1:15" hidden="1" x14ac:dyDescent="0.3">
      <c r="A2454" t="s">
        <v>2457</v>
      </c>
      <c r="B2454">
        <v>12639144</v>
      </c>
      <c r="C2454" t="s">
        <v>5408</v>
      </c>
      <c r="D2454" s="12">
        <v>45859</v>
      </c>
      <c r="E2454" t="s">
        <v>3787</v>
      </c>
      <c r="F2454" t="s">
        <v>2800</v>
      </c>
      <c r="G2454" t="s">
        <v>2788</v>
      </c>
      <c r="H2454" t="str">
        <f>IF(_xlfn.XLOOKUP(E2454,LD_01[DOCUMENTO],LD_01[REVISÃO])=F2454,"VIGENTE","OBSOLETO")</f>
        <v>OBSOLETO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https://aterpa-my.sharepoint.com/:f:/g/personal/luis_nunes_aterpa_com_br/IgCVlEOybDu1RrUmmUcPpVgkATRdwz5TarAfYpSYiAP79mY?e=3yxZxw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4" t="s">
        <v>4355</v>
      </c>
    </row>
    <row r="2455" spans="1:15" hidden="1" x14ac:dyDescent="0.3">
      <c r="A2455" t="s">
        <v>2458</v>
      </c>
      <c r="B2455">
        <v>1074754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2789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https://aterpa-my.sharepoint.com/:f:/g/personal/luis_nunes_aterpa_com_br/IgCVlEOybDu1RrUmmUcPpVgkATRdwz5TarAfYpSYiAP79mY?e=3yxZxw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5" t="s">
        <v>4355</v>
      </c>
    </row>
    <row r="2456" spans="1:15" hidden="1" x14ac:dyDescent="0.3">
      <c r="A2456" t="s">
        <v>2459</v>
      </c>
      <c r="B2456">
        <v>4015892</v>
      </c>
      <c r="C2456" t="s">
        <v>5408</v>
      </c>
      <c r="D2456" s="12">
        <v>45859</v>
      </c>
      <c r="E2456" t="s">
        <v>3788</v>
      </c>
      <c r="F2456" t="s">
        <v>2800</v>
      </c>
      <c r="G2456" t="s">
        <v>2788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https://aterpa-my.sharepoint.com/:f:/g/personal/luis_nunes_aterpa_com_br/IgCVlEOybDu1RrUmmUcPpVgkATRdwz5TarAfYpSYiAP79mY?e=3yxZxw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6" t="s">
        <v>4355</v>
      </c>
    </row>
    <row r="2457" spans="1:15" hidden="1" x14ac:dyDescent="0.3">
      <c r="A2457" t="s">
        <v>2460</v>
      </c>
      <c r="B2457">
        <v>513516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2789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https://aterpa-my.sharepoint.com/:f:/g/personal/luis_nunes_aterpa_com_br/IgCVlEOybDu1RrUmmUcPpVgkATRdwz5TarAfYpSYiAP79mY?e=3yxZxw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7" t="s">
        <v>4355</v>
      </c>
    </row>
    <row r="2458" spans="1:15" hidden="1" x14ac:dyDescent="0.3">
      <c r="A2458" t="s">
        <v>2461</v>
      </c>
      <c r="B2458">
        <v>632527</v>
      </c>
      <c r="C2458" t="s">
        <v>5408</v>
      </c>
      <c r="D2458" s="12">
        <v>45859</v>
      </c>
      <c r="E2458" t="s">
        <v>3789</v>
      </c>
      <c r="F2458" t="s">
        <v>2800</v>
      </c>
      <c r="G2458" t="s">
        <v>2788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https://aterpa-my.sharepoint.com/:f:/g/personal/luis_nunes_aterpa_com_br/IgCVlEOybDu1RrUmmUcPpVgkATRdwz5TarAfYpSYiAP79mY?e=3yxZxw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8" t="s">
        <v>4355</v>
      </c>
    </row>
    <row r="2459" spans="1:15" hidden="1" x14ac:dyDescent="0.3">
      <c r="A2459" t="s">
        <v>2462</v>
      </c>
      <c r="B2459">
        <v>606016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2789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https://aterpa-my.sharepoint.com/:f:/g/personal/luis_nunes_aterpa_com_br/IgCVlEOybDu1RrUmmUcPpVgkATRdwz5TarAfYpSYiAP79mY?e=3yxZxw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59" t="s">
        <v>4355</v>
      </c>
    </row>
    <row r="2460" spans="1:15" hidden="1" x14ac:dyDescent="0.3">
      <c r="A2460" t="s">
        <v>2463</v>
      </c>
      <c r="B2460">
        <v>1265730</v>
      </c>
      <c r="C2460" t="s">
        <v>5408</v>
      </c>
      <c r="D2460" s="12">
        <v>45859</v>
      </c>
      <c r="E2460" t="s">
        <v>3790</v>
      </c>
      <c r="F2460" t="s">
        <v>2800</v>
      </c>
      <c r="G2460" t="s">
        <v>2788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https://aterpa-my.sharepoint.com/:f:/g/personal/luis_nunes_aterpa_com_br/IgCVlEOybDu1RrUmmUcPpVgkATRdwz5TarAfYpSYiAP79mY?e=3yxZxw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0" t="s">
        <v>4355</v>
      </c>
    </row>
    <row r="2461" spans="1:15" hidden="1" x14ac:dyDescent="0.3">
      <c r="A2461" t="s">
        <v>2464</v>
      </c>
      <c r="B2461">
        <v>1130811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2789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https://aterpa-my.sharepoint.com/:f:/g/personal/luis_nunes_aterpa_com_br/IgCVlEOybDu1RrUmmUcPpVgkATRdwz5TarAfYpSYiAP79mY?e=3yxZxw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1" t="s">
        <v>4355</v>
      </c>
    </row>
    <row r="2462" spans="1:15" hidden="1" x14ac:dyDescent="0.3">
      <c r="A2462" t="s">
        <v>2465</v>
      </c>
      <c r="B2462">
        <v>1973327</v>
      </c>
      <c r="C2462" t="s">
        <v>5408</v>
      </c>
      <c r="D2462" s="12">
        <v>45859</v>
      </c>
      <c r="E2462" t="s">
        <v>4060</v>
      </c>
      <c r="F2462" t="s">
        <v>2792</v>
      </c>
      <c r="G2462" t="s">
        <v>2788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https://aterpa-my.sharepoint.com/:f:/g/personal/luis_nunes_aterpa_com_br/IgCVlEOybDu1RrUmmUcPpVgkATRdwz5TarAfYpSYiAP79mY?e=3yxZxw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2" t="s">
        <v>4787</v>
      </c>
    </row>
    <row r="2463" spans="1:15" hidden="1" x14ac:dyDescent="0.3">
      <c r="A2463" t="s">
        <v>2466</v>
      </c>
      <c r="B2463">
        <v>1171188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2789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https://aterpa-my.sharepoint.com/:f:/g/personal/luis_nunes_aterpa_com_br/IgCVlEOybDu1RrUmmUcPpVgkATRdwz5TarAfYpSYiAP79mY?e=3yxZxw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3" t="s">
        <v>4787</v>
      </c>
    </row>
    <row r="2464" spans="1:15" hidden="1" x14ac:dyDescent="0.3">
      <c r="A2464" t="s">
        <v>2507</v>
      </c>
      <c r="B2464">
        <v>6383430</v>
      </c>
      <c r="C2464" t="s">
        <v>5408</v>
      </c>
      <c r="D2464" s="12">
        <v>45859</v>
      </c>
      <c r="E2464" t="s">
        <v>3916</v>
      </c>
      <c r="F2464" t="s">
        <v>2819</v>
      </c>
      <c r="G2464" t="s">
        <v>2788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https://aterpa-my.sharepoint.com/:f:/g/personal/luis_nunes_aterpa_com_br/IgCVlEOybDu1RrUmmUcPpVgkATRdwz5TarAfYpSYiAP79mY?e=3yxZxw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4" t="s">
        <v>4355</v>
      </c>
    </row>
    <row r="2465" spans="1:15" hidden="1" x14ac:dyDescent="0.3">
      <c r="A2465" t="s">
        <v>2508</v>
      </c>
      <c r="B2465">
        <v>604805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2789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https://aterpa-my.sharepoint.com/:f:/g/personal/luis_nunes_aterpa_com_br/IgCVlEOybDu1RrUmmUcPpVgkATRdwz5TarAfYpSYiAP79mY?e=3yxZxw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5" t="s">
        <v>4355</v>
      </c>
    </row>
    <row r="2466" spans="1:15" hidden="1" x14ac:dyDescent="0.3">
      <c r="A2466" t="s">
        <v>2509</v>
      </c>
      <c r="B2466">
        <v>6384454</v>
      </c>
      <c r="C2466" t="s">
        <v>5408</v>
      </c>
      <c r="D2466" s="12">
        <v>45859</v>
      </c>
      <c r="E2466" t="s">
        <v>3917</v>
      </c>
      <c r="F2466" t="s">
        <v>2819</v>
      </c>
      <c r="G2466" t="s">
        <v>2788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https://aterpa-my.sharepoint.com/:f:/g/personal/luis_nunes_aterpa_com_br/IgCVlEOybDu1RrUmmUcPpVgkATRdwz5TarAfYpSYiAP79mY?e=3yxZxw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6" t="s">
        <v>4355</v>
      </c>
    </row>
    <row r="2467" spans="1:15" hidden="1" x14ac:dyDescent="0.3">
      <c r="A2467" t="s">
        <v>2510</v>
      </c>
      <c r="B2467">
        <v>830284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2789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https://aterpa-my.sharepoint.com/:f:/g/personal/luis_nunes_aterpa_com_br/IgCVlEOybDu1RrUmmUcPpVgkATRdwz5TarAfYpSYiAP79mY?e=3yxZxw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67" t="s">
        <v>4355</v>
      </c>
    </row>
    <row r="2468" spans="1:15" hidden="1" x14ac:dyDescent="0.3">
      <c r="A2468" t="s">
        <v>2511</v>
      </c>
      <c r="B2468">
        <v>889594</v>
      </c>
      <c r="C2468" t="s">
        <v>5408</v>
      </c>
      <c r="D2468" s="12">
        <v>45859</v>
      </c>
      <c r="E2468" t="s">
        <v>3918</v>
      </c>
      <c r="F2468" t="s">
        <v>2819</v>
      </c>
      <c r="G2468" t="s">
        <v>2788</v>
      </c>
      <c r="H2468" t="str">
        <f>IF(_xlfn.XLOOKUP(E2468,LD_01[DOCUMENTO],LD_01[REVISÃO])=F2468,"VIGENTE","OBSOLETO")</f>
        <v>VIGENTE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https://aterpa-my.sharepoint.com/:f:/g/personal/luis_nunes_aterpa_com_br/IgCVlEOybDu1RrUmmUcPpVgkATRdwz5TarAfYpSYiAP79mY?e=3yxZxw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68" t="s">
        <v>4355</v>
      </c>
    </row>
    <row r="2469" spans="1:15" hidden="1" x14ac:dyDescent="0.3">
      <c r="A2469" t="s">
        <v>2512</v>
      </c>
      <c r="B2469">
        <v>287191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2789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https://aterpa-my.sharepoint.com/:f:/g/personal/luis_nunes_aterpa_com_br/IgCVlEOybDu1RrUmmUcPpVgkATRdwz5TarAfYpSYiAP79mY?e=3yxZxw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69" t="s">
        <v>4355</v>
      </c>
    </row>
    <row r="2470" spans="1:15" hidden="1" x14ac:dyDescent="0.3">
      <c r="A2470" t="s">
        <v>2513</v>
      </c>
      <c r="B2470">
        <v>889918</v>
      </c>
      <c r="C2470" t="s">
        <v>5408</v>
      </c>
      <c r="D2470" s="12">
        <v>45859</v>
      </c>
      <c r="E2470" t="s">
        <v>3919</v>
      </c>
      <c r="F2470" t="s">
        <v>2819</v>
      </c>
      <c r="G2470" t="s">
        <v>2788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https://aterpa-my.sharepoint.com/:f:/g/personal/luis_nunes_aterpa_com_br/IgCVlEOybDu1RrUmmUcPpVgkATRdwz5TarAfYpSYiAP79mY?e=3yxZxw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70" t="s">
        <v>4355</v>
      </c>
    </row>
    <row r="2471" spans="1:15" hidden="1" x14ac:dyDescent="0.3">
      <c r="A2471" t="s">
        <v>2514</v>
      </c>
      <c r="B2471">
        <v>293834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2789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https://aterpa-my.sharepoint.com/:f:/g/personal/luis_nunes_aterpa_com_br/IgCVlEOybDu1RrUmmUcPpVgkATRdwz5TarAfYpSYiAP79mY?e=3yxZxw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71" t="s">
        <v>4355</v>
      </c>
    </row>
    <row r="2472" spans="1:15" hidden="1" x14ac:dyDescent="0.3">
      <c r="A2472" t="s">
        <v>2515</v>
      </c>
      <c r="B2472">
        <v>891202</v>
      </c>
      <c r="C2472" t="s">
        <v>5408</v>
      </c>
      <c r="D2472" s="12">
        <v>45859</v>
      </c>
      <c r="E2472" t="s">
        <v>4061</v>
      </c>
      <c r="F2472" t="s">
        <v>2819</v>
      </c>
      <c r="G2472" t="s">
        <v>2788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https://aterpa-my.sharepoint.com/:f:/g/personal/luis_nunes_aterpa_com_br/IgCVlEOybDu1RrUmmUcPpVgkATRdwz5TarAfYpSYiAP79mY?e=3yxZxw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72" t="s">
        <v>4787</v>
      </c>
    </row>
    <row r="2473" spans="1:15" hidden="1" x14ac:dyDescent="0.3">
      <c r="A2473" t="s">
        <v>2516</v>
      </c>
      <c r="B2473">
        <v>300523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2789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https://aterpa-my.sharepoint.com/:f:/g/personal/luis_nunes_aterpa_com_br/IgCVlEOybDu1RrUmmUcPpVgkATRdwz5TarAfYpSYiAP79mY?e=3yxZxw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473" t="s">
        <v>4787</v>
      </c>
    </row>
    <row r="2474" spans="1:15" hidden="1" x14ac:dyDescent="0.3">
      <c r="A2474" t="s">
        <v>2472</v>
      </c>
      <c r="B2474">
        <v>1393948</v>
      </c>
      <c r="C2474" t="s">
        <v>5408</v>
      </c>
      <c r="D2474" s="12">
        <v>45859</v>
      </c>
      <c r="E2474" t="s">
        <v>3832</v>
      </c>
      <c r="F2474" t="s">
        <v>2819</v>
      </c>
      <c r="G2474" t="s">
        <v>2789</v>
      </c>
      <c r="H2474" t="str">
        <f>IF(_xlfn.XLOOKUP(E2474,LD_01[DOCUMENTO],LD_01[REVISÃO])=F2474,"VIGENTE","OBSOLETO")</f>
        <v>OBSOLETO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https://aterpa-my.sharepoint.com/:f:/g/personal/luis_nunes_aterpa_com_br/IgCVlEOybDu1RrUmmUcPpVgkATRdwz5TarAfYpSYiAP79mY?e=3yxZxw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4" t="s">
        <v>4355</v>
      </c>
    </row>
    <row r="2475" spans="1:15" hidden="1" x14ac:dyDescent="0.3">
      <c r="A2475" t="s">
        <v>2473</v>
      </c>
      <c r="B2475">
        <v>638853</v>
      </c>
      <c r="C2475" t="s">
        <v>5408</v>
      </c>
      <c r="D2475" s="12">
        <v>45859</v>
      </c>
      <c r="E2475" t="s">
        <v>3833</v>
      </c>
      <c r="F2475" t="s">
        <v>2819</v>
      </c>
      <c r="G2475" t="s">
        <v>2788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https://aterpa-my.sharepoint.com/:f:/g/personal/luis_nunes_aterpa_com_br/IgCVlEOybDu1RrUmmUcPpVgkATRdwz5TarAfYpSYiAP79mY?e=3yxZxw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5" t="s">
        <v>4355</v>
      </c>
    </row>
    <row r="2476" spans="1:15" hidden="1" x14ac:dyDescent="0.3">
      <c r="A2476" t="s">
        <v>2474</v>
      </c>
      <c r="B2476">
        <v>736743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2789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https://aterpa-my.sharepoint.com/:f:/g/personal/luis_nunes_aterpa_com_br/IgCVlEOybDu1RrUmmUcPpVgkATRdwz5TarAfYpSYiAP79mY?e=3yxZxw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6" t="s">
        <v>4355</v>
      </c>
    </row>
    <row r="2477" spans="1:15" hidden="1" x14ac:dyDescent="0.3">
      <c r="A2477" t="s">
        <v>2475</v>
      </c>
      <c r="B2477">
        <v>637607</v>
      </c>
      <c r="C2477" t="s">
        <v>5408</v>
      </c>
      <c r="D2477" s="12">
        <v>45859</v>
      </c>
      <c r="E2477" t="s">
        <v>3834</v>
      </c>
      <c r="F2477" t="s">
        <v>2819</v>
      </c>
      <c r="G2477" t="s">
        <v>2788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https://aterpa-my.sharepoint.com/:f:/g/personal/luis_nunes_aterpa_com_br/IgCVlEOybDu1RrUmmUcPpVgkATRdwz5TarAfYpSYiAP79mY?e=3yxZxw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7" t="s">
        <v>4355</v>
      </c>
    </row>
    <row r="2478" spans="1:15" hidden="1" x14ac:dyDescent="0.3">
      <c r="A2478" t="s">
        <v>2476</v>
      </c>
      <c r="B2478">
        <v>523608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2789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https://aterpa-my.sharepoint.com/:f:/g/personal/luis_nunes_aterpa_com_br/IgCVlEOybDu1RrUmmUcPpVgkATRdwz5TarAfYpSYiAP79mY?e=3yxZxw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8" t="s">
        <v>4355</v>
      </c>
    </row>
    <row r="2479" spans="1:15" hidden="1" x14ac:dyDescent="0.3">
      <c r="A2479" t="s">
        <v>2477</v>
      </c>
      <c r="B2479">
        <v>658924</v>
      </c>
      <c r="C2479" t="s">
        <v>5408</v>
      </c>
      <c r="D2479" s="12">
        <v>45859</v>
      </c>
      <c r="E2479" t="s">
        <v>3835</v>
      </c>
      <c r="F2479" t="s">
        <v>2819</v>
      </c>
      <c r="G2479" t="s">
        <v>2788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https://aterpa-my.sharepoint.com/:f:/g/personal/luis_nunes_aterpa_com_br/IgCVlEOybDu1RrUmmUcPpVgkATRdwz5TarAfYpSYiAP79mY?e=3yxZxw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79" t="s">
        <v>4355</v>
      </c>
    </row>
    <row r="2480" spans="1:15" hidden="1" x14ac:dyDescent="0.3">
      <c r="A2480" t="s">
        <v>2478</v>
      </c>
      <c r="B2480">
        <v>1064163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2789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https://aterpa-my.sharepoint.com/:f:/g/personal/luis_nunes_aterpa_com_br/IgCVlEOybDu1RrUmmUcPpVgkATRdwz5TarAfYpSYiAP79mY?e=3yxZxw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0" t="s">
        <v>4355</v>
      </c>
    </row>
    <row r="2481" spans="1:15" hidden="1" x14ac:dyDescent="0.3">
      <c r="A2481" t="s">
        <v>2479</v>
      </c>
      <c r="B2481">
        <v>664719</v>
      </c>
      <c r="C2481" t="s">
        <v>5408</v>
      </c>
      <c r="D2481" s="12">
        <v>45859</v>
      </c>
      <c r="E2481" t="s">
        <v>3836</v>
      </c>
      <c r="F2481" t="s">
        <v>2819</v>
      </c>
      <c r="G2481" t="s">
        <v>2788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https://aterpa-my.sharepoint.com/:f:/g/personal/luis_nunes_aterpa_com_br/IgCVlEOybDu1RrUmmUcPpVgkATRdwz5TarAfYpSYiAP79mY?e=3yxZxw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1" t="s">
        <v>4355</v>
      </c>
    </row>
    <row r="2482" spans="1:15" hidden="1" x14ac:dyDescent="0.3">
      <c r="A2482" t="s">
        <v>2480</v>
      </c>
      <c r="B2482">
        <v>1496453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2789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https://aterpa-my.sharepoint.com/:f:/g/personal/luis_nunes_aterpa_com_br/IgCVlEOybDu1RrUmmUcPpVgkATRdwz5TarAfYpSYiAP79mY?e=3yxZxw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2" t="s">
        <v>4355</v>
      </c>
    </row>
    <row r="2483" spans="1:15" hidden="1" x14ac:dyDescent="0.3">
      <c r="A2483" t="s">
        <v>2481</v>
      </c>
      <c r="B2483">
        <v>646440</v>
      </c>
      <c r="C2483" t="s">
        <v>5408</v>
      </c>
      <c r="D2483" s="12">
        <v>45859</v>
      </c>
      <c r="E2483" t="s">
        <v>3837</v>
      </c>
      <c r="F2483" t="s">
        <v>2819</v>
      </c>
      <c r="G2483" t="s">
        <v>2788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https://aterpa-my.sharepoint.com/:f:/g/personal/luis_nunes_aterpa_com_br/IgCVlEOybDu1RrUmmUcPpVgkATRdwz5TarAfYpSYiAP79mY?e=3yxZxw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3" t="s">
        <v>4355</v>
      </c>
    </row>
    <row r="2484" spans="1:15" hidden="1" x14ac:dyDescent="0.3">
      <c r="A2484" t="s">
        <v>2482</v>
      </c>
      <c r="B2484">
        <v>643730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2789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https://aterpa-my.sharepoint.com/:f:/g/personal/luis_nunes_aterpa_com_br/IgCVlEOybDu1RrUmmUcPpVgkATRdwz5TarAfYpSYiAP79mY?e=3yxZxw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4" t="s">
        <v>4355</v>
      </c>
    </row>
    <row r="2485" spans="1:15" hidden="1" x14ac:dyDescent="0.3">
      <c r="A2485" t="s">
        <v>2483</v>
      </c>
      <c r="B2485">
        <v>645675</v>
      </c>
      <c r="C2485" t="s">
        <v>5408</v>
      </c>
      <c r="D2485" s="12">
        <v>45859</v>
      </c>
      <c r="E2485" t="s">
        <v>3838</v>
      </c>
      <c r="F2485" t="s">
        <v>2819</v>
      </c>
      <c r="G2485" t="s">
        <v>2788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https://aterpa-my.sharepoint.com/:f:/g/personal/luis_nunes_aterpa_com_br/IgCVlEOybDu1RrUmmUcPpVgkATRdwz5TarAfYpSYiAP79mY?e=3yxZxw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5" t="s">
        <v>4355</v>
      </c>
    </row>
    <row r="2486" spans="1:15" hidden="1" x14ac:dyDescent="0.3">
      <c r="A2486" t="s">
        <v>2484</v>
      </c>
      <c r="B2486">
        <v>494261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2789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https://aterpa-my.sharepoint.com/:f:/g/personal/luis_nunes_aterpa_com_br/IgCVlEOybDu1RrUmmUcPpVgkATRdwz5TarAfYpSYiAP79mY?e=3yxZxw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6" t="s">
        <v>4355</v>
      </c>
    </row>
    <row r="2487" spans="1:15" hidden="1" x14ac:dyDescent="0.3">
      <c r="A2487" t="s">
        <v>2485</v>
      </c>
      <c r="B2487">
        <v>649104</v>
      </c>
      <c r="C2487" t="s">
        <v>5408</v>
      </c>
      <c r="D2487" s="12">
        <v>45859</v>
      </c>
      <c r="E2487" t="s">
        <v>3839</v>
      </c>
      <c r="F2487" t="s">
        <v>2819</v>
      </c>
      <c r="G2487" t="s">
        <v>2788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https://aterpa-my.sharepoint.com/:f:/g/personal/luis_nunes_aterpa_com_br/IgCVlEOybDu1RrUmmUcPpVgkATRdwz5TarAfYpSYiAP79mY?e=3yxZxw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7" t="s">
        <v>4355</v>
      </c>
    </row>
    <row r="2488" spans="1:15" hidden="1" x14ac:dyDescent="0.3">
      <c r="A2488" t="s">
        <v>2486</v>
      </c>
      <c r="B2488">
        <v>488704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2789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https://aterpa-my.sharepoint.com/:f:/g/personal/luis_nunes_aterpa_com_br/IgCVlEOybDu1RrUmmUcPpVgkATRdwz5TarAfYpSYiAP79mY?e=3yxZxw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8" t="s">
        <v>4355</v>
      </c>
    </row>
    <row r="2489" spans="1:15" hidden="1" x14ac:dyDescent="0.3">
      <c r="A2489" t="s">
        <v>2487</v>
      </c>
      <c r="B2489">
        <v>651186</v>
      </c>
      <c r="C2489" t="s">
        <v>5408</v>
      </c>
      <c r="D2489" s="12">
        <v>45859</v>
      </c>
      <c r="E2489" t="s">
        <v>3840</v>
      </c>
      <c r="F2489" t="s">
        <v>2819</v>
      </c>
      <c r="G2489" t="s">
        <v>2788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https://aterpa-my.sharepoint.com/:f:/g/personal/luis_nunes_aterpa_com_br/IgCVlEOybDu1RrUmmUcPpVgkATRdwz5TarAfYpSYiAP79mY?e=3yxZxw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89" t="s">
        <v>4355</v>
      </c>
    </row>
    <row r="2490" spans="1:15" hidden="1" x14ac:dyDescent="0.3">
      <c r="A2490" t="s">
        <v>2488</v>
      </c>
      <c r="B2490">
        <v>811831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2789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https://aterpa-my.sharepoint.com/:f:/g/personal/luis_nunes_aterpa_com_br/IgCVlEOybDu1RrUmmUcPpVgkATRdwz5TarAfYpSYiAP79mY?e=3yxZxw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0" t="s">
        <v>4355</v>
      </c>
    </row>
    <row r="2491" spans="1:15" hidden="1" x14ac:dyDescent="0.3">
      <c r="A2491" t="s">
        <v>2489</v>
      </c>
      <c r="B2491">
        <v>646150</v>
      </c>
      <c r="C2491" t="s">
        <v>5408</v>
      </c>
      <c r="D2491" s="12">
        <v>45859</v>
      </c>
      <c r="E2491" t="s">
        <v>3841</v>
      </c>
      <c r="F2491" t="s">
        <v>2819</v>
      </c>
      <c r="G2491" t="s">
        <v>2788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https://aterpa-my.sharepoint.com/:f:/g/personal/luis_nunes_aterpa_com_br/IgCVlEOybDu1RrUmmUcPpVgkATRdwz5TarAfYpSYiAP79mY?e=3yxZxw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1" t="s">
        <v>4355</v>
      </c>
    </row>
    <row r="2492" spans="1:15" hidden="1" x14ac:dyDescent="0.3">
      <c r="A2492" t="s">
        <v>2490</v>
      </c>
      <c r="B2492">
        <v>464287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2789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https://aterpa-my.sharepoint.com/:f:/g/personal/luis_nunes_aterpa_com_br/IgCVlEOybDu1RrUmmUcPpVgkATRdwz5TarAfYpSYiAP79mY?e=3yxZxw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2" t="s">
        <v>4355</v>
      </c>
    </row>
    <row r="2493" spans="1:15" hidden="1" x14ac:dyDescent="0.3">
      <c r="A2493" t="s">
        <v>2491</v>
      </c>
      <c r="B2493">
        <v>646940</v>
      </c>
      <c r="C2493" t="s">
        <v>5408</v>
      </c>
      <c r="D2493" s="12">
        <v>45859</v>
      </c>
      <c r="E2493" t="s">
        <v>3842</v>
      </c>
      <c r="F2493" t="s">
        <v>2819</v>
      </c>
      <c r="G2493" t="s">
        <v>2788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https://aterpa-my.sharepoint.com/:f:/g/personal/luis_nunes_aterpa_com_br/IgCVlEOybDu1RrUmmUcPpVgkATRdwz5TarAfYpSYiAP79mY?e=3yxZxw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3" t="s">
        <v>4355</v>
      </c>
    </row>
    <row r="2494" spans="1:15" hidden="1" x14ac:dyDescent="0.3">
      <c r="A2494" t="s">
        <v>2492</v>
      </c>
      <c r="B2494">
        <v>437496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2789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https://aterpa-my.sharepoint.com/:f:/g/personal/luis_nunes_aterpa_com_br/IgCVlEOybDu1RrUmmUcPpVgkATRdwz5TarAfYpSYiAP79mY?e=3yxZxw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4" t="s">
        <v>4355</v>
      </c>
    </row>
    <row r="2495" spans="1:15" hidden="1" x14ac:dyDescent="0.3">
      <c r="A2495" t="s">
        <v>2493</v>
      </c>
      <c r="B2495">
        <v>2870582</v>
      </c>
      <c r="C2495" t="s">
        <v>5408</v>
      </c>
      <c r="D2495" s="12">
        <v>45859</v>
      </c>
      <c r="E2495" t="s">
        <v>3843</v>
      </c>
      <c r="F2495" t="s">
        <v>2792</v>
      </c>
      <c r="G2495" t="s">
        <v>2788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https://aterpa-my.sharepoint.com/:f:/g/personal/luis_nunes_aterpa_com_br/IgCVlEOybDu1RrUmmUcPpVgkATRdwz5TarAfYpSYiAP79mY?e=3yxZxw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5" t="s">
        <v>4355</v>
      </c>
    </row>
    <row r="2496" spans="1:15" hidden="1" x14ac:dyDescent="0.3">
      <c r="A2496" t="s">
        <v>2494</v>
      </c>
      <c r="B2496">
        <v>2070725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2789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https://aterpa-my.sharepoint.com/:f:/g/personal/luis_nunes_aterpa_com_br/IgCVlEOybDu1RrUmmUcPpVgkATRdwz5TarAfYpSYiAP79mY?e=3yxZxw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6" t="s">
        <v>4355</v>
      </c>
    </row>
    <row r="2497" spans="1:15" hidden="1" x14ac:dyDescent="0.3">
      <c r="A2497" t="s">
        <v>2495</v>
      </c>
      <c r="B2497">
        <v>2152344</v>
      </c>
      <c r="C2497" t="s">
        <v>5408</v>
      </c>
      <c r="D2497" s="12">
        <v>45859</v>
      </c>
      <c r="E2497" t="s">
        <v>3844</v>
      </c>
      <c r="F2497" t="s">
        <v>2792</v>
      </c>
      <c r="G2497" t="s">
        <v>2788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https://aterpa-my.sharepoint.com/:f:/g/personal/luis_nunes_aterpa_com_br/IgCVlEOybDu1RrUmmUcPpVgkATRdwz5TarAfYpSYiAP79mY?e=3yxZxw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7" t="s">
        <v>4355</v>
      </c>
    </row>
    <row r="2498" spans="1:15" hidden="1" x14ac:dyDescent="0.3">
      <c r="A2498" t="s">
        <v>2496</v>
      </c>
      <c r="B2498">
        <v>2716425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2789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https://aterpa-my.sharepoint.com/:f:/g/personal/luis_nunes_aterpa_com_br/IgCVlEOybDu1RrUmmUcPpVgkATRdwz5TarAfYpSYiAP79mY?e=3yxZxw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8" t="s">
        <v>4355</v>
      </c>
    </row>
    <row r="2499" spans="1:15" hidden="1" x14ac:dyDescent="0.3">
      <c r="A2499" t="s">
        <v>2497</v>
      </c>
      <c r="B2499">
        <v>2280558</v>
      </c>
      <c r="C2499" t="s">
        <v>5408</v>
      </c>
      <c r="D2499" s="12">
        <v>45859</v>
      </c>
      <c r="E2499" t="s">
        <v>3845</v>
      </c>
      <c r="F2499" t="s">
        <v>2792</v>
      </c>
      <c r="G2499" t="s">
        <v>2788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https://aterpa-my.sharepoint.com/:f:/g/personal/luis_nunes_aterpa_com_br/IgCVlEOybDu1RrUmmUcPpVgkATRdwz5TarAfYpSYiAP79mY?e=3yxZxw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499" t="s">
        <v>4355</v>
      </c>
    </row>
    <row r="2500" spans="1:15" hidden="1" x14ac:dyDescent="0.3">
      <c r="A2500" t="s">
        <v>2498</v>
      </c>
      <c r="B2500">
        <v>1004145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2789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https://aterpa-my.sharepoint.com/:f:/g/personal/luis_nunes_aterpa_com_br/IgCVlEOybDu1RrUmmUcPpVgkATRdwz5TarAfYpSYiAP79mY?e=3yxZxw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0" t="s">
        <v>4355</v>
      </c>
    </row>
    <row r="2501" spans="1:15" hidden="1" x14ac:dyDescent="0.3">
      <c r="A2501" t="s">
        <v>2499</v>
      </c>
      <c r="B2501">
        <v>2357677</v>
      </c>
      <c r="C2501" t="s">
        <v>5408</v>
      </c>
      <c r="D2501" s="12">
        <v>45859</v>
      </c>
      <c r="E2501" t="s">
        <v>3846</v>
      </c>
      <c r="F2501" t="s">
        <v>2792</v>
      </c>
      <c r="G2501" t="s">
        <v>2788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https://aterpa-my.sharepoint.com/:f:/g/personal/luis_nunes_aterpa_com_br/IgCVlEOybDu1RrUmmUcPpVgkATRdwz5TarAfYpSYiAP79mY?e=3yxZxw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1" t="s">
        <v>4355</v>
      </c>
    </row>
    <row r="2502" spans="1:15" hidden="1" x14ac:dyDescent="0.3">
      <c r="A2502" t="s">
        <v>2500</v>
      </c>
      <c r="B2502">
        <v>709056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2789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https://aterpa-my.sharepoint.com/:f:/g/personal/luis_nunes_aterpa_com_br/IgCVlEOybDu1RrUmmUcPpVgkATRdwz5TarAfYpSYiAP79mY?e=3yxZxw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2" t="s">
        <v>4355</v>
      </c>
    </row>
    <row r="2503" spans="1:15" hidden="1" x14ac:dyDescent="0.3">
      <c r="A2503" t="s">
        <v>2501</v>
      </c>
      <c r="B2503">
        <v>1877381</v>
      </c>
      <c r="C2503" t="s">
        <v>5408</v>
      </c>
      <c r="D2503" s="12">
        <v>45859</v>
      </c>
      <c r="E2503" t="s">
        <v>3847</v>
      </c>
      <c r="F2503" t="s">
        <v>2792</v>
      </c>
      <c r="G2503" t="s">
        <v>2788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https://aterpa-my.sharepoint.com/:f:/g/personal/luis_nunes_aterpa_com_br/IgCVlEOybDu1RrUmmUcPpVgkATRdwz5TarAfYpSYiAP79mY?e=3yxZxw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3" t="s">
        <v>4355</v>
      </c>
    </row>
    <row r="2504" spans="1:15" hidden="1" x14ac:dyDescent="0.3">
      <c r="A2504" t="s">
        <v>2502</v>
      </c>
      <c r="B2504">
        <v>1995252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2789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https://aterpa-my.sharepoint.com/:f:/g/personal/luis_nunes_aterpa_com_br/IgCVlEOybDu1RrUmmUcPpVgkATRdwz5TarAfYpSYiAP79mY?e=3yxZxw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4" t="s">
        <v>4355</v>
      </c>
    </row>
    <row r="2505" spans="1:15" hidden="1" x14ac:dyDescent="0.3">
      <c r="A2505" t="s">
        <v>2503</v>
      </c>
      <c r="B2505">
        <v>1981524</v>
      </c>
      <c r="C2505" t="s">
        <v>5408</v>
      </c>
      <c r="D2505" s="12">
        <v>45859</v>
      </c>
      <c r="E2505" t="s">
        <v>3848</v>
      </c>
      <c r="F2505" t="s">
        <v>2792</v>
      </c>
      <c r="G2505" t="s">
        <v>2788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https://aterpa-my.sharepoint.com/:f:/g/personal/luis_nunes_aterpa_com_br/IgCVlEOybDu1RrUmmUcPpVgkATRdwz5TarAfYpSYiAP79mY?e=3yxZxw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5" t="s">
        <v>4355</v>
      </c>
    </row>
    <row r="2506" spans="1:15" hidden="1" x14ac:dyDescent="0.3">
      <c r="A2506" t="s">
        <v>2504</v>
      </c>
      <c r="B2506">
        <v>2371356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2789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https://aterpa-my.sharepoint.com/:f:/g/personal/luis_nunes_aterpa_com_br/IgCVlEOybDu1RrUmmUcPpVgkATRdwz5TarAfYpSYiAP79mY?e=3yxZxw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6" t="s">
        <v>4355</v>
      </c>
    </row>
    <row r="2507" spans="1:15" hidden="1" x14ac:dyDescent="0.3">
      <c r="A2507" t="s">
        <v>2505</v>
      </c>
      <c r="B2507">
        <v>1345161</v>
      </c>
      <c r="C2507" t="s">
        <v>5408</v>
      </c>
      <c r="D2507" s="12">
        <v>45859</v>
      </c>
      <c r="E2507" t="s">
        <v>3849</v>
      </c>
      <c r="F2507" t="s">
        <v>2792</v>
      </c>
      <c r="G2507" t="s">
        <v>2788</v>
      </c>
      <c r="H2507" t="str">
        <f>IF(_xlfn.XLOOKUP(E2507,LD_01[DOCUMENTO],LD_01[REVISÃO])=F2507,"VIGENTE","OBSOLETO")</f>
        <v>VIGENTE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https://aterpa-my.sharepoint.com/:f:/g/personal/luis_nunes_aterpa_com_br/IgCVlEOybDu1RrUmmUcPpVgkATRdwz5TarAfYpSYiAP79mY?e=3yxZxw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507" t="s">
        <v>4355</v>
      </c>
    </row>
    <row r="2508" spans="1:15" hidden="1" x14ac:dyDescent="0.3">
      <c r="A2508" t="s">
        <v>2506</v>
      </c>
      <c r="B2508">
        <v>343899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2789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https://aterpa-my.sharepoint.com/:f:/g/personal/luis_nunes_aterpa_com_br/IgCVlEOybDu1RrUmmUcPpVgkATRdwz5TarAfYpSYiAP79mY?e=3yxZxw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508" t="s">
        <v>4355</v>
      </c>
    </row>
    <row r="2509" spans="1:15" hidden="1" x14ac:dyDescent="0.3">
      <c r="A2509" t="s">
        <v>2467</v>
      </c>
      <c r="B2509">
        <v>12026862</v>
      </c>
      <c r="C2509" t="s">
        <v>5408</v>
      </c>
      <c r="D2509" s="12">
        <v>45859</v>
      </c>
      <c r="E2509" t="s">
        <v>3828</v>
      </c>
      <c r="F2509" t="s">
        <v>2819</v>
      </c>
      <c r="G2509" t="s">
        <v>2788</v>
      </c>
      <c r="H2509" t="str">
        <f>IF(_xlfn.XLOOKUP(E2509,LD_01[DOCUMENTO],LD_01[REVISÃO])=F2509,"VIGENTE","OBSOLETO")</f>
        <v>OBSOLETO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https://aterpa-my.sharepoint.com/:f:/g/personal/luis_nunes_aterpa_com_br/IgCVlEOybDu1RrUmmUcPpVgkATRdwz5TarAfYpSYiAP79mY?e=3yxZxw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09" t="s">
        <v>4355</v>
      </c>
    </row>
    <row r="2510" spans="1:15" hidden="1" x14ac:dyDescent="0.3">
      <c r="A2510" t="s">
        <v>2468</v>
      </c>
      <c r="B2510">
        <v>1480551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2789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https://aterpa-my.sharepoint.com/:f:/g/personal/luis_nunes_aterpa_com_br/IgCVlEOybDu1RrUmmUcPpVgkATRdwz5TarAfYpSYiAP79mY?e=3yxZxw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0" t="s">
        <v>4355</v>
      </c>
    </row>
    <row r="2511" spans="1:15" hidden="1" x14ac:dyDescent="0.3">
      <c r="A2511" t="s">
        <v>2469</v>
      </c>
      <c r="B2511">
        <v>11171967</v>
      </c>
      <c r="C2511" t="s">
        <v>5408</v>
      </c>
      <c r="D2511" s="12">
        <v>45859</v>
      </c>
      <c r="E2511" t="s">
        <v>3829</v>
      </c>
      <c r="F2511" t="s">
        <v>2819</v>
      </c>
      <c r="G2511" t="s">
        <v>2788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https://aterpa-my.sharepoint.com/:f:/g/personal/luis_nunes_aterpa_com_br/IgCVlEOybDu1RrUmmUcPpVgkATRdwz5TarAfYpSYiAP79mY?e=3yxZxw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1" t="s">
        <v>4355</v>
      </c>
    </row>
    <row r="2512" spans="1:15" hidden="1" x14ac:dyDescent="0.3">
      <c r="A2512" t="s">
        <v>2470</v>
      </c>
      <c r="B2512">
        <v>905988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2789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https://aterpa-my.sharepoint.com/:f:/g/personal/luis_nunes_aterpa_com_br/IgCVlEOybDu1RrUmmUcPpVgkATRdwz5TarAfYpSYiAP79mY?e=3yxZxw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2" t="s">
        <v>4355</v>
      </c>
    </row>
    <row r="2513" spans="1:15" hidden="1" x14ac:dyDescent="0.3">
      <c r="A2513" t="s">
        <v>2415</v>
      </c>
      <c r="B2513">
        <v>1228506</v>
      </c>
      <c r="C2513" t="s">
        <v>5408</v>
      </c>
      <c r="D2513" s="12">
        <v>45859</v>
      </c>
      <c r="E2513" t="s">
        <v>4059</v>
      </c>
      <c r="F2513" t="s">
        <v>2792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https://aterpa-my.sharepoint.com/:f:/g/personal/luis_nunes_aterpa_com_br/IgCVlEOybDu1RrUmmUcPpVgkATRdwz5TarAfYpSYiAP79mY?e=3yxZxw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3" t="s">
        <v>4787</v>
      </c>
    </row>
    <row r="2514" spans="1:15" hidden="1" x14ac:dyDescent="0.3">
      <c r="A2514" t="s">
        <v>2416</v>
      </c>
      <c r="B2514">
        <v>2197476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3625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https://aterpa-my.sharepoint.com/:f:/g/personal/luis_nunes_aterpa_com_br/IgCVlEOybDu1RrUmmUcPpVgkATRdwz5TarAfYpSYiAP79mY?e=3yxZxw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4" t="s">
        <v>4787</v>
      </c>
    </row>
    <row r="2515" spans="1:15" hidden="1" x14ac:dyDescent="0.3">
      <c r="A2515" t="s">
        <v>2439</v>
      </c>
      <c r="B2515">
        <v>834722</v>
      </c>
      <c r="C2515" t="s">
        <v>5408</v>
      </c>
      <c r="D2515" s="12">
        <v>45859</v>
      </c>
      <c r="E2515" t="s">
        <v>3731</v>
      </c>
      <c r="F2515" t="s">
        <v>2819</v>
      </c>
      <c r="G2515" t="s">
        <v>2789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https://aterpa-my.sharepoint.com/:f:/g/personal/luis_nunes_aterpa_com_br/IgCVlEOybDu1RrUmmUcPpVgkATRdwz5TarAfYpSYiAP79mY?e=3yxZxw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5" t="s">
        <v>4355</v>
      </c>
    </row>
    <row r="2516" spans="1:15" hidden="1" x14ac:dyDescent="0.3">
      <c r="A2516" t="s">
        <v>2456</v>
      </c>
      <c r="B2516">
        <v>1516814</v>
      </c>
      <c r="C2516" t="s">
        <v>5408</v>
      </c>
      <c r="D2516" s="12">
        <v>45859</v>
      </c>
      <c r="E2516" t="s">
        <v>3752</v>
      </c>
      <c r="F2516" t="s">
        <v>2819</v>
      </c>
      <c r="G2516" t="s">
        <v>2789</v>
      </c>
      <c r="H2516" t="str">
        <f>IF(_xlfn.XLOOKUP(E2516,LD_01[DOCUMENTO],LD_01[REVISÃO])=F2516,"VIGENTE","OBSOLETO")</f>
        <v>VIGENTE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https://aterpa-my.sharepoint.com/:f:/g/personal/luis_nunes_aterpa_com_br/IgCVlEOybDu1RrUmmUcPpVgkATRdwz5TarAfYpSYiAP79mY?e=3yxZxw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516" t="s">
        <v>4355</v>
      </c>
    </row>
    <row r="2517" spans="1:15" hidden="1" x14ac:dyDescent="0.3">
      <c r="A2517" t="s">
        <v>2417</v>
      </c>
      <c r="B2517">
        <v>2353836</v>
      </c>
      <c r="C2517" t="s">
        <v>5408</v>
      </c>
      <c r="D2517" s="12">
        <v>45859</v>
      </c>
      <c r="E2517" t="s">
        <v>3717</v>
      </c>
      <c r="F2517" t="s">
        <v>2792</v>
      </c>
      <c r="G2517" t="s">
        <v>2788</v>
      </c>
      <c r="H2517" t="str">
        <f>IF(_xlfn.XLOOKUP(E2517,LD_01[DOCUMENTO],LD_01[REVISÃO])=F2517,"VIGENTE","OBSOLETO")</f>
        <v>OBSOLETO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https://aterpa-my.sharepoint.com/:f:/g/personal/luis_nunes_aterpa_com_br/IgCVlEOybDu1RrUmmUcPpVgkATRdwz5TarAfYpSYiAP79mY?e=3yxZxw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7" t="s">
        <v>4355</v>
      </c>
    </row>
    <row r="2518" spans="1:15" hidden="1" x14ac:dyDescent="0.3">
      <c r="A2518" t="s">
        <v>2418</v>
      </c>
      <c r="B2518">
        <v>7343228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2789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https://aterpa-my.sharepoint.com/:f:/g/personal/luis_nunes_aterpa_com_br/IgCVlEOybDu1RrUmmUcPpVgkATRdwz5TarAfYpSYiAP79mY?e=3yxZxw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18" t="s">
        <v>4355</v>
      </c>
    </row>
    <row r="2519" spans="1:15" hidden="1" x14ac:dyDescent="0.3">
      <c r="A2519" t="s">
        <v>2390</v>
      </c>
      <c r="B2519">
        <v>2175758</v>
      </c>
      <c r="C2519" t="s">
        <v>5408</v>
      </c>
      <c r="D2519" s="12">
        <v>45859</v>
      </c>
      <c r="E2519" t="s">
        <v>3696</v>
      </c>
      <c r="F2519" t="s">
        <v>2800</v>
      </c>
      <c r="G2519" t="s">
        <v>2789</v>
      </c>
      <c r="H2519" t="str">
        <f>IF(_xlfn.XLOOKUP(E2519,LD_01[DOCUMENTO],LD_01[REVISÃO])=F2519,"VIGENTE","OBSOLETO")</f>
        <v>VIGENTE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https://aterpa-my.sharepoint.com/:f:/g/personal/luis_nunes_aterpa_com_br/IgCVlEOybDu1RrUmmUcPpVgkATRdwz5TarAfYpSYiAP79mY?e=3yxZxw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519" t="s">
        <v>4355</v>
      </c>
    </row>
    <row r="2520" spans="1:15" hidden="1" x14ac:dyDescent="0.3">
      <c r="A2520" t="s">
        <v>2517</v>
      </c>
      <c r="B2520">
        <v>2985927</v>
      </c>
      <c r="C2520" t="s">
        <v>5408</v>
      </c>
      <c r="D2520" s="12">
        <v>45859</v>
      </c>
      <c r="E2520" t="s">
        <v>3920</v>
      </c>
      <c r="F2520" t="s">
        <v>2819</v>
      </c>
      <c r="G2520" t="s">
        <v>3478</v>
      </c>
      <c r="H2520" t="str">
        <f>IF(_xlfn.XLOOKUP(E2520,LD_01[DOCUMENTO],LD_01[REVISÃO])=F2520,"VIGENTE","OBSOLETO")</f>
        <v>OBSOLETO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https://aterpa-my.sharepoint.com/:f:/g/personal/luis_nunes_aterpa_com_br/IgCVlEOybDu1RrUmmUcPpVgkATRdwz5TarAfYpSYiAP79mY?e=3yxZxw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20" t="s">
        <v>4355</v>
      </c>
    </row>
    <row r="2521" spans="1:15" hidden="1" x14ac:dyDescent="0.3">
      <c r="A2521" t="s">
        <v>2518</v>
      </c>
      <c r="B2521">
        <v>693260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2789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https://aterpa-my.sharepoint.com/:f:/g/personal/luis_nunes_aterpa_com_br/IgCVlEOybDu1RrUmmUcPpVgkATRdwz5TarAfYpSYiAP79mY?e=3yxZxw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21" t="s">
        <v>4355</v>
      </c>
    </row>
    <row r="2522" spans="1:15" hidden="1" x14ac:dyDescent="0.3">
      <c r="A2522" t="s">
        <v>2471</v>
      </c>
      <c r="B2522">
        <v>242009</v>
      </c>
      <c r="C2522" t="s">
        <v>5408</v>
      </c>
      <c r="D2522" s="12">
        <v>45859</v>
      </c>
      <c r="E2522" t="s">
        <v>3830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https://aterpa-my.sharepoint.com/:f:/g/personal/luis_nunes_aterpa_com_br/IgCVlEOybDu1RrUmmUcPpVgkATRdwz5TarAfYpSYiAP79mY?e=3yxZxw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522" t="s">
        <v>4355</v>
      </c>
    </row>
    <row r="2523" spans="1:15" hidden="1" x14ac:dyDescent="0.3">
      <c r="A2523" t="s">
        <v>2520</v>
      </c>
      <c r="B2523">
        <v>7040952</v>
      </c>
      <c r="C2523" t="s">
        <v>2785</v>
      </c>
      <c r="D2523" s="12">
        <v>45895</v>
      </c>
      <c r="E2523" t="s">
        <v>2825</v>
      </c>
      <c r="F2523" t="s">
        <v>2794</v>
      </c>
      <c r="G2523" t="s">
        <v>2788</v>
      </c>
      <c r="H2523" t="str">
        <f>IF(_xlfn.XLOOKUP(E2523,LD_01[DOCUMENTO],LD_01[REVISÃO])=F2523,"VIGENTE","OBSOLETO")</f>
        <v>VIGENTE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https://aterpa-my.sharepoint.com/:f:/g/personal/luis_nunes_aterpa_com_br/IgCVlEOybDu1RrUmmUcPpVgkATRdwz5TarAfYpSYiAP79mY?e=3yxZxw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523" t="s">
        <v>4355</v>
      </c>
    </row>
    <row r="2524" spans="1:15" hidden="1" x14ac:dyDescent="0.3">
      <c r="A2524" t="s">
        <v>2521</v>
      </c>
      <c r="B2524">
        <v>1213895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2789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https://aterpa-my.sharepoint.com/:f:/g/personal/luis_nunes_aterpa_com_br/IgCVlEOybDu1RrUmmUcPpVgkATRdwz5TarAfYpSYiAP79mY?e=3yxZxw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524" t="s">
        <v>4355</v>
      </c>
    </row>
    <row r="2525" spans="1:15" hidden="1" x14ac:dyDescent="0.3">
      <c r="A2525" t="s">
        <v>2519</v>
      </c>
      <c r="B2525">
        <v>289518</v>
      </c>
      <c r="C2525" t="s">
        <v>2785</v>
      </c>
      <c r="D2525" s="12">
        <v>45895</v>
      </c>
      <c r="E2525" t="s">
        <v>4062</v>
      </c>
      <c r="F2525" t="s">
        <v>2787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https://aterpa-my.sharepoint.com/:f:/g/personal/luis_nunes_aterpa_com_br/IgCVlEOybDu1RrUmmUcPpVgkATRdwz5TarAfYpSYiAP79mY?e=3yxZxw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2525" t="s">
        <v>4787</v>
      </c>
    </row>
    <row r="2526" spans="1:15" hidden="1" x14ac:dyDescent="0.3">
      <c r="A2526" t="s">
        <v>2522</v>
      </c>
      <c r="B2526">
        <v>3927609</v>
      </c>
      <c r="C2526" t="s">
        <v>2785</v>
      </c>
      <c r="D2526" s="12">
        <v>45895</v>
      </c>
      <c r="E2526" t="s">
        <v>2898</v>
      </c>
      <c r="F2526" t="s">
        <v>2794</v>
      </c>
      <c r="G2526" t="s">
        <v>2788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https://aterpa-my.sharepoint.com/:f:/g/personal/luis_nunes_aterpa_com_br/IgCVlEOybDu1RrUmmUcPpVgkATRdwz5TarAfYpSYiAP79mY?e=3yxZxw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26" t="s">
        <v>4355</v>
      </c>
    </row>
    <row r="2527" spans="1:15" hidden="1" x14ac:dyDescent="0.3">
      <c r="A2527" t="s">
        <v>2523</v>
      </c>
      <c r="B2527">
        <v>510218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2789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https://aterpa-my.sharepoint.com/:f:/g/personal/luis_nunes_aterpa_com_br/IgCVlEOybDu1RrUmmUcPpVgkATRdwz5TarAfYpSYiAP79mY?e=3yxZxw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27" t="s">
        <v>4355</v>
      </c>
    </row>
    <row r="2528" spans="1:15" hidden="1" x14ac:dyDescent="0.3">
      <c r="A2528" t="s">
        <v>2524</v>
      </c>
      <c r="B2528">
        <v>5620692</v>
      </c>
      <c r="C2528" t="s">
        <v>2785</v>
      </c>
      <c r="D2528" s="12">
        <v>45895</v>
      </c>
      <c r="E2528" t="s">
        <v>2901</v>
      </c>
      <c r="F2528" t="s">
        <v>2826</v>
      </c>
      <c r="G2528" t="s">
        <v>2788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https://aterpa-my.sharepoint.com/:f:/g/personal/luis_nunes_aterpa_com_br/IgCVlEOybDu1RrUmmUcPpVgkATRdwz5TarAfYpSYiAP79mY?e=3yxZxw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28" t="s">
        <v>4355</v>
      </c>
    </row>
    <row r="2529" spans="1:15" hidden="1" x14ac:dyDescent="0.3">
      <c r="A2529" t="s">
        <v>2525</v>
      </c>
      <c r="B2529">
        <v>606668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2789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https://aterpa-my.sharepoint.com/:f:/g/personal/luis_nunes_aterpa_com_br/IgCVlEOybDu1RrUmmUcPpVgkATRdwz5TarAfYpSYiAP79mY?e=3yxZxw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29" t="s">
        <v>4355</v>
      </c>
    </row>
    <row r="2530" spans="1:15" hidden="1" x14ac:dyDescent="0.3">
      <c r="A2530" t="s">
        <v>2526</v>
      </c>
      <c r="B2530">
        <v>1839001</v>
      </c>
      <c r="C2530" t="s">
        <v>2785</v>
      </c>
      <c r="D2530" s="12">
        <v>45895</v>
      </c>
      <c r="E2530" t="s">
        <v>2908</v>
      </c>
      <c r="F2530" t="s">
        <v>2796</v>
      </c>
      <c r="G2530" t="s">
        <v>2788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https://aterpa-my.sharepoint.com/:f:/g/personal/luis_nunes_aterpa_com_br/IgCVlEOybDu1RrUmmUcPpVgkATRdwz5TarAfYpSYiAP79mY?e=3yxZxw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0" t="s">
        <v>4355</v>
      </c>
    </row>
    <row r="2531" spans="1:15" hidden="1" x14ac:dyDescent="0.3">
      <c r="A2531" t="s">
        <v>2527</v>
      </c>
      <c r="B2531">
        <v>321756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2789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https://aterpa-my.sharepoint.com/:f:/g/personal/luis_nunes_aterpa_com_br/IgCVlEOybDu1RrUmmUcPpVgkATRdwz5TarAfYpSYiAP79mY?e=3yxZxw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1" t="s">
        <v>4355</v>
      </c>
    </row>
    <row r="2532" spans="1:15" hidden="1" x14ac:dyDescent="0.3">
      <c r="A2532" t="s">
        <v>2528</v>
      </c>
      <c r="B2532">
        <v>1233008</v>
      </c>
      <c r="C2532" t="s">
        <v>2785</v>
      </c>
      <c r="D2532" s="12">
        <v>45895</v>
      </c>
      <c r="E2532" t="s">
        <v>2909</v>
      </c>
      <c r="F2532" t="s">
        <v>2794</v>
      </c>
      <c r="G2532" t="s">
        <v>2788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https://aterpa-my.sharepoint.com/:f:/g/personal/luis_nunes_aterpa_com_br/IgCVlEOybDu1RrUmmUcPpVgkATRdwz5TarAfYpSYiAP79mY?e=3yxZxw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2" t="s">
        <v>4355</v>
      </c>
    </row>
    <row r="2533" spans="1:15" hidden="1" x14ac:dyDescent="0.3">
      <c r="A2533" t="s">
        <v>2529</v>
      </c>
      <c r="B2533">
        <v>359753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2789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https://aterpa-my.sharepoint.com/:f:/g/personal/luis_nunes_aterpa_com_br/IgCVlEOybDu1RrUmmUcPpVgkATRdwz5TarAfYpSYiAP79mY?e=3yxZxw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3" t="s">
        <v>4355</v>
      </c>
    </row>
    <row r="2534" spans="1:15" hidden="1" x14ac:dyDescent="0.3">
      <c r="A2534" t="s">
        <v>2530</v>
      </c>
      <c r="B2534">
        <v>950822</v>
      </c>
      <c r="C2534" t="s">
        <v>2785</v>
      </c>
      <c r="D2534" s="12">
        <v>45895</v>
      </c>
      <c r="E2534" t="s">
        <v>2910</v>
      </c>
      <c r="F2534" t="s">
        <v>2796</v>
      </c>
      <c r="G2534" t="s">
        <v>2788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https://aterpa-my.sharepoint.com/:f:/g/personal/luis_nunes_aterpa_com_br/IgCVlEOybDu1RrUmmUcPpVgkATRdwz5TarAfYpSYiAP79mY?e=3yxZxw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4" t="s">
        <v>4355</v>
      </c>
    </row>
    <row r="2535" spans="1:15" hidden="1" x14ac:dyDescent="0.3">
      <c r="A2535" t="s">
        <v>2531</v>
      </c>
      <c r="B2535">
        <v>584034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2789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https://aterpa-my.sharepoint.com/:f:/g/personal/luis_nunes_aterpa_com_br/IgCVlEOybDu1RrUmmUcPpVgkATRdwz5TarAfYpSYiAP79mY?e=3yxZxw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5" t="s">
        <v>4355</v>
      </c>
    </row>
    <row r="2536" spans="1:15" hidden="1" x14ac:dyDescent="0.3">
      <c r="A2536" t="s">
        <v>2532</v>
      </c>
      <c r="B2536">
        <v>845308</v>
      </c>
      <c r="C2536" t="s">
        <v>2785</v>
      </c>
      <c r="D2536" s="12">
        <v>45895</v>
      </c>
      <c r="E2536" t="s">
        <v>2914</v>
      </c>
      <c r="F2536" t="s">
        <v>2819</v>
      </c>
      <c r="G2536" t="s">
        <v>2788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https://aterpa-my.sharepoint.com/:f:/g/personal/luis_nunes_aterpa_com_br/IgCVlEOybDu1RrUmmUcPpVgkATRdwz5TarAfYpSYiAP79mY?e=3yxZxw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6" t="s">
        <v>4355</v>
      </c>
    </row>
    <row r="2537" spans="1:15" hidden="1" x14ac:dyDescent="0.3">
      <c r="A2537" t="s">
        <v>2533</v>
      </c>
      <c r="B2537">
        <v>378898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2789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https://aterpa-my.sharepoint.com/:f:/g/personal/luis_nunes_aterpa_com_br/IgCVlEOybDu1RrUmmUcPpVgkATRdwz5TarAfYpSYiAP79mY?e=3yxZxw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7" t="s">
        <v>4355</v>
      </c>
    </row>
    <row r="2538" spans="1:15" hidden="1" x14ac:dyDescent="0.3">
      <c r="A2538" t="s">
        <v>2538</v>
      </c>
      <c r="B2538">
        <v>5198356</v>
      </c>
      <c r="C2538" t="s">
        <v>2785</v>
      </c>
      <c r="D2538" s="12">
        <v>45895</v>
      </c>
      <c r="E2538" t="s">
        <v>2929</v>
      </c>
      <c r="F2538" t="s">
        <v>2800</v>
      </c>
      <c r="G2538" t="s">
        <v>2788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https://aterpa-my.sharepoint.com/:f:/g/personal/luis_nunes_aterpa_com_br/IgCVlEOybDu1RrUmmUcPpVgkATRdwz5TarAfYpSYiAP79mY?e=3yxZxw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8" t="s">
        <v>4355</v>
      </c>
    </row>
    <row r="2539" spans="1:15" hidden="1" x14ac:dyDescent="0.3">
      <c r="A2539" t="s">
        <v>2539</v>
      </c>
      <c r="B2539">
        <v>592431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2789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https://aterpa-my.sharepoint.com/:f:/g/personal/luis_nunes_aterpa_com_br/IgCVlEOybDu1RrUmmUcPpVgkATRdwz5TarAfYpSYiAP79mY?e=3yxZxw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39" t="s">
        <v>4355</v>
      </c>
    </row>
    <row r="2540" spans="1:15" hidden="1" x14ac:dyDescent="0.3">
      <c r="A2540" t="s">
        <v>2540</v>
      </c>
      <c r="B2540">
        <v>3761257</v>
      </c>
      <c r="C2540" t="s">
        <v>2785</v>
      </c>
      <c r="D2540" s="12">
        <v>45895</v>
      </c>
      <c r="E2540" t="s">
        <v>2936</v>
      </c>
      <c r="F2540" t="s">
        <v>2800</v>
      </c>
      <c r="G2540" t="s">
        <v>2788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https://aterpa-my.sharepoint.com/:f:/g/personal/luis_nunes_aterpa_com_br/IgCVlEOybDu1RrUmmUcPpVgkATRdwz5TarAfYpSYiAP79mY?e=3yxZxw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0" t="s">
        <v>4355</v>
      </c>
    </row>
    <row r="2541" spans="1:15" hidden="1" x14ac:dyDescent="0.3">
      <c r="A2541" t="s">
        <v>2541</v>
      </c>
      <c r="B2541">
        <v>668387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2789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https://aterpa-my.sharepoint.com/:f:/g/personal/luis_nunes_aterpa_com_br/IgCVlEOybDu1RrUmmUcPpVgkATRdwz5TarAfYpSYiAP79mY?e=3yxZxw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1" t="s">
        <v>4355</v>
      </c>
    </row>
    <row r="2542" spans="1:15" hidden="1" x14ac:dyDescent="0.3">
      <c r="A2542" t="s">
        <v>2542</v>
      </c>
      <c r="B2542">
        <v>3217842</v>
      </c>
      <c r="C2542" t="s">
        <v>2785</v>
      </c>
      <c r="D2542" s="12">
        <v>45895</v>
      </c>
      <c r="E2542" t="s">
        <v>2937</v>
      </c>
      <c r="F2542" t="s">
        <v>2800</v>
      </c>
      <c r="G2542" t="s">
        <v>2788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https://aterpa-my.sharepoint.com/:f:/g/personal/luis_nunes_aterpa_com_br/IgCVlEOybDu1RrUmmUcPpVgkATRdwz5TarAfYpSYiAP79mY?e=3yxZxw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2" t="s">
        <v>4355</v>
      </c>
    </row>
    <row r="2543" spans="1:15" hidden="1" x14ac:dyDescent="0.3">
      <c r="A2543" t="s">
        <v>2543</v>
      </c>
      <c r="B2543">
        <v>827705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2789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https://aterpa-my.sharepoint.com/:f:/g/personal/luis_nunes_aterpa_com_br/IgCVlEOybDu1RrUmmUcPpVgkATRdwz5TarAfYpSYiAP79mY?e=3yxZxw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3" t="s">
        <v>4355</v>
      </c>
    </row>
    <row r="2544" spans="1:15" hidden="1" x14ac:dyDescent="0.3">
      <c r="A2544" t="s">
        <v>2544</v>
      </c>
      <c r="B2544">
        <v>5925786</v>
      </c>
      <c r="C2544" t="s">
        <v>2785</v>
      </c>
      <c r="D2544" s="12">
        <v>45895</v>
      </c>
      <c r="E2544" t="s">
        <v>2939</v>
      </c>
      <c r="F2544" t="s">
        <v>2826</v>
      </c>
      <c r="G2544" t="s">
        <v>2788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https://aterpa-my.sharepoint.com/:f:/g/personal/luis_nunes_aterpa_com_br/IgCVlEOybDu1RrUmmUcPpVgkATRdwz5TarAfYpSYiAP79mY?e=3yxZxw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4" t="s">
        <v>4355</v>
      </c>
    </row>
    <row r="2545" spans="1:15" hidden="1" x14ac:dyDescent="0.3">
      <c r="A2545" t="s">
        <v>2545</v>
      </c>
      <c r="B2545">
        <v>1493997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2789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https://aterpa-my.sharepoint.com/:f:/g/personal/luis_nunes_aterpa_com_br/IgCVlEOybDu1RrUmmUcPpVgkATRdwz5TarAfYpSYiAP79mY?e=3yxZxw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5" t="s">
        <v>4355</v>
      </c>
    </row>
    <row r="2546" spans="1:15" hidden="1" x14ac:dyDescent="0.3">
      <c r="A2546" t="s">
        <v>2546</v>
      </c>
      <c r="B2546">
        <v>6365157</v>
      </c>
      <c r="C2546" t="s">
        <v>2785</v>
      </c>
      <c r="D2546" s="12">
        <v>45895</v>
      </c>
      <c r="E2546" t="s">
        <v>2940</v>
      </c>
      <c r="F2546" t="s">
        <v>2796</v>
      </c>
      <c r="G2546" t="s">
        <v>2788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https://aterpa-my.sharepoint.com/:f:/g/personal/luis_nunes_aterpa_com_br/IgCVlEOybDu1RrUmmUcPpVgkATRdwz5TarAfYpSYiAP79mY?e=3yxZxw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6" t="s">
        <v>4355</v>
      </c>
    </row>
    <row r="2547" spans="1:15" hidden="1" x14ac:dyDescent="0.3">
      <c r="A2547" t="s">
        <v>2547</v>
      </c>
      <c r="B2547">
        <v>1445334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2789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https://aterpa-my.sharepoint.com/:f:/g/personal/luis_nunes_aterpa_com_br/IgCVlEOybDu1RrUmmUcPpVgkATRdwz5TarAfYpSYiAP79mY?e=3yxZxw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7" t="s">
        <v>4355</v>
      </c>
    </row>
    <row r="2548" spans="1:15" hidden="1" x14ac:dyDescent="0.3">
      <c r="A2548" t="s">
        <v>2548</v>
      </c>
      <c r="B2548">
        <v>5190518</v>
      </c>
      <c r="C2548" t="s">
        <v>2785</v>
      </c>
      <c r="D2548" s="12">
        <v>45895</v>
      </c>
      <c r="E2548" t="s">
        <v>2941</v>
      </c>
      <c r="F2548" t="s">
        <v>2796</v>
      </c>
      <c r="G2548" t="s">
        <v>2788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https://aterpa-my.sharepoint.com/:f:/g/personal/luis_nunes_aterpa_com_br/IgCVlEOybDu1RrUmmUcPpVgkATRdwz5TarAfYpSYiAP79mY?e=3yxZxw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8" t="s">
        <v>4355</v>
      </c>
    </row>
    <row r="2549" spans="1:15" hidden="1" x14ac:dyDescent="0.3">
      <c r="A2549" t="s">
        <v>2549</v>
      </c>
      <c r="B2549">
        <v>1125033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2789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https://aterpa-my.sharepoint.com/:f:/g/personal/luis_nunes_aterpa_com_br/IgCVlEOybDu1RrUmmUcPpVgkATRdwz5TarAfYpSYiAP79mY?e=3yxZxw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49" t="s">
        <v>4355</v>
      </c>
    </row>
    <row r="2550" spans="1:15" hidden="1" x14ac:dyDescent="0.3">
      <c r="A2550" t="s">
        <v>2550</v>
      </c>
      <c r="B2550">
        <v>5194541</v>
      </c>
      <c r="C2550" t="s">
        <v>2785</v>
      </c>
      <c r="D2550" s="12">
        <v>45895</v>
      </c>
      <c r="E2550" t="s">
        <v>2943</v>
      </c>
      <c r="F2550" t="s">
        <v>2796</v>
      </c>
      <c r="G2550" t="s">
        <v>2788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https://aterpa-my.sharepoint.com/:f:/g/personal/luis_nunes_aterpa_com_br/IgCVlEOybDu1RrUmmUcPpVgkATRdwz5TarAfYpSYiAP79mY?e=3yxZxw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0" t="s">
        <v>4355</v>
      </c>
    </row>
    <row r="2551" spans="1:15" hidden="1" x14ac:dyDescent="0.3">
      <c r="A2551" t="s">
        <v>2551</v>
      </c>
      <c r="B2551">
        <v>1387160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2789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https://aterpa-my.sharepoint.com/:f:/g/personal/luis_nunes_aterpa_com_br/IgCVlEOybDu1RrUmmUcPpVgkATRdwz5TarAfYpSYiAP79mY?e=3yxZxw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1" t="s">
        <v>4355</v>
      </c>
    </row>
    <row r="2552" spans="1:15" hidden="1" x14ac:dyDescent="0.3">
      <c r="A2552" t="s">
        <v>2534</v>
      </c>
      <c r="B2552">
        <v>3889742</v>
      </c>
      <c r="C2552" t="s">
        <v>2785</v>
      </c>
      <c r="D2552" s="12">
        <v>45895</v>
      </c>
      <c r="E2552" t="s">
        <v>2920</v>
      </c>
      <c r="F2552" t="s">
        <v>2864</v>
      </c>
      <c r="G2552" t="s">
        <v>2788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https://aterpa-my.sharepoint.com/:f:/g/personal/luis_nunes_aterpa_com_br/IgCVlEOybDu1RrUmmUcPpVgkATRdwz5TarAfYpSYiAP79mY?e=3yxZxw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2" t="s">
        <v>4355</v>
      </c>
    </row>
    <row r="2553" spans="1:15" hidden="1" x14ac:dyDescent="0.3">
      <c r="A2553" t="s">
        <v>2535</v>
      </c>
      <c r="B2553">
        <v>996330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2789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https://aterpa-my.sharepoint.com/:f:/g/personal/luis_nunes_aterpa_com_br/IgCVlEOybDu1RrUmmUcPpVgkATRdwz5TarAfYpSYiAP79mY?e=3yxZxw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3" t="s">
        <v>4355</v>
      </c>
    </row>
    <row r="2554" spans="1:15" hidden="1" x14ac:dyDescent="0.3">
      <c r="A2554" t="s">
        <v>2560</v>
      </c>
      <c r="B2554">
        <v>971765</v>
      </c>
      <c r="C2554" t="s">
        <v>2785</v>
      </c>
      <c r="D2554" s="12">
        <v>45895</v>
      </c>
      <c r="E2554" t="s">
        <v>2960</v>
      </c>
      <c r="F2554" t="s">
        <v>2798</v>
      </c>
      <c r="G2554" t="s">
        <v>2788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https://aterpa-my.sharepoint.com/:f:/g/personal/luis_nunes_aterpa_com_br/IgCVlEOybDu1RrUmmUcPpVgkATRdwz5TarAfYpSYiAP79mY?e=3yxZxw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4" t="s">
        <v>4355</v>
      </c>
    </row>
    <row r="2555" spans="1:15" hidden="1" x14ac:dyDescent="0.3">
      <c r="A2555" t="s">
        <v>2561</v>
      </c>
      <c r="B2555">
        <v>371743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2789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https://aterpa-my.sharepoint.com/:f:/g/personal/luis_nunes_aterpa_com_br/IgCVlEOybDu1RrUmmUcPpVgkATRdwz5TarAfYpSYiAP79mY?e=3yxZxw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5" t="s">
        <v>4355</v>
      </c>
    </row>
    <row r="2556" spans="1:15" hidden="1" x14ac:dyDescent="0.3">
      <c r="A2556" t="s">
        <v>2553</v>
      </c>
      <c r="B2556">
        <v>2270250</v>
      </c>
      <c r="C2556" t="s">
        <v>2785</v>
      </c>
      <c r="D2556" s="12">
        <v>45895</v>
      </c>
      <c r="E2556" t="s">
        <v>2948</v>
      </c>
      <c r="F2556" t="s">
        <v>2792</v>
      </c>
      <c r="G2556" t="s">
        <v>2788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https://aterpa-my.sharepoint.com/:f:/g/personal/luis_nunes_aterpa_com_br/IgCVlEOybDu1RrUmmUcPpVgkATRdwz5TarAfYpSYiAP79mY?e=3yxZxw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6" t="s">
        <v>4355</v>
      </c>
    </row>
    <row r="2557" spans="1:15" hidden="1" x14ac:dyDescent="0.3">
      <c r="A2557" t="s">
        <v>2554</v>
      </c>
      <c r="B2557">
        <v>388690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2789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https://aterpa-my.sharepoint.com/:f:/g/personal/luis_nunes_aterpa_com_br/IgCVlEOybDu1RrUmmUcPpVgkATRdwz5TarAfYpSYiAP79mY?e=3yxZxw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7" t="s">
        <v>4355</v>
      </c>
    </row>
    <row r="2558" spans="1:15" hidden="1" x14ac:dyDescent="0.3">
      <c r="A2558" t="s">
        <v>2555</v>
      </c>
      <c r="B2558">
        <v>1400035</v>
      </c>
      <c r="C2558" t="s">
        <v>2785</v>
      </c>
      <c r="D2558" s="12">
        <v>45895</v>
      </c>
      <c r="E2558" t="s">
        <v>2949</v>
      </c>
      <c r="F2558" t="s">
        <v>2792</v>
      </c>
      <c r="G2558" t="s">
        <v>2788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https://aterpa-my.sharepoint.com/:f:/g/personal/luis_nunes_aterpa_com_br/IgCVlEOybDu1RrUmmUcPpVgkATRdwz5TarAfYpSYiAP79mY?e=3yxZxw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8" t="s">
        <v>4355</v>
      </c>
    </row>
    <row r="2559" spans="1:15" hidden="1" x14ac:dyDescent="0.3">
      <c r="A2559" t="s">
        <v>2556</v>
      </c>
      <c r="B2559">
        <v>386109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2789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https://aterpa-my.sharepoint.com/:f:/g/personal/luis_nunes_aterpa_com_br/IgCVlEOybDu1RrUmmUcPpVgkATRdwz5TarAfYpSYiAP79mY?e=3yxZxw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59" t="s">
        <v>4355</v>
      </c>
    </row>
    <row r="2560" spans="1:15" hidden="1" x14ac:dyDescent="0.3">
      <c r="A2560" t="s">
        <v>2557</v>
      </c>
      <c r="B2560">
        <v>1343586</v>
      </c>
      <c r="C2560" t="s">
        <v>2785</v>
      </c>
      <c r="D2560" s="12">
        <v>45895</v>
      </c>
      <c r="E2560" t="s">
        <v>2950</v>
      </c>
      <c r="F2560" t="s">
        <v>2792</v>
      </c>
      <c r="G2560" t="s">
        <v>2788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https://aterpa-my.sharepoint.com/:f:/g/personal/luis_nunes_aterpa_com_br/IgCVlEOybDu1RrUmmUcPpVgkATRdwz5TarAfYpSYiAP79mY?e=3yxZxw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0" t="s">
        <v>4355</v>
      </c>
    </row>
    <row r="2561" spans="1:15" hidden="1" x14ac:dyDescent="0.3">
      <c r="A2561" t="s">
        <v>2558</v>
      </c>
      <c r="B2561">
        <v>297658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2789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https://aterpa-my.sharepoint.com/:f:/g/personal/luis_nunes_aterpa_com_br/IgCVlEOybDu1RrUmmUcPpVgkATRdwz5TarAfYpSYiAP79mY?e=3yxZxw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1" t="s">
        <v>4355</v>
      </c>
    </row>
    <row r="2562" spans="1:15" hidden="1" x14ac:dyDescent="0.3">
      <c r="A2562" t="s">
        <v>2559</v>
      </c>
      <c r="B2562">
        <v>2397177</v>
      </c>
      <c r="C2562" t="s">
        <v>2785</v>
      </c>
      <c r="D2562" s="12">
        <v>45895</v>
      </c>
      <c r="E2562" t="s">
        <v>2955</v>
      </c>
      <c r="F2562" t="s">
        <v>2792</v>
      </c>
      <c r="G2562" t="s">
        <v>2789</v>
      </c>
      <c r="H2562" t="str">
        <f>IF(_xlfn.XLOOKUP(E2562,LD_01[DOCUMENTO],LD_01[REVISÃO])=F2562,"VIGENTE","OBSOLETO")</f>
        <v>OBSOLETO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https://aterpa-my.sharepoint.com/:f:/g/personal/luis_nunes_aterpa_com_br/IgCVlEOybDu1RrUmmUcPpVgkATRdwz5TarAfYpSYiAP79mY?e=3yxZxw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01\MSV-163MS-454-460\https://aterpa-my.sharepoint.com/:f:/g/personal/luis_nunes_aterpa_com_br/IgCVlEOybDu1RrUmmUcPpVgkATRdwz5TarAfYpSYiAP79mY?e=3yxZxw\OBSOLETO</v>
      </c>
      <c r="O2562" t="s">
        <v>4355</v>
      </c>
    </row>
    <row r="2563" spans="1:15" hidden="1" x14ac:dyDescent="0.3">
      <c r="A2563" t="s">
        <v>2552</v>
      </c>
      <c r="B2563">
        <v>10486339</v>
      </c>
      <c r="C2563" t="s">
        <v>2785</v>
      </c>
      <c r="D2563" s="12">
        <v>45895</v>
      </c>
      <c r="E2563" t="s">
        <v>2944</v>
      </c>
      <c r="F2563" t="s">
        <v>2796</v>
      </c>
      <c r="G2563" t="s">
        <v>2789</v>
      </c>
      <c r="H2563" t="str">
        <f>IF(_xlfn.XLOOKUP(E2563,LD_01[DOCUMENTO],LD_01[REVISÃO])=F2563,"VIGENTE","OBSOLETO")</f>
        <v>VIGENTE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https://aterpa-my.sharepoint.com/:f:/g/personal/luis_nunes_aterpa_com_br/IgCVlEOybDu1RrUmmUcPpVgkATRdwz5TarAfYpSYiAP79mY?e=3yxZxw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3" t="s">
        <v>4355</v>
      </c>
    </row>
    <row r="2564" spans="1:15" hidden="1" x14ac:dyDescent="0.3">
      <c r="A2564" t="s">
        <v>2536</v>
      </c>
      <c r="B2564">
        <v>345846</v>
      </c>
      <c r="C2564" t="s">
        <v>2785</v>
      </c>
      <c r="D2564" s="12">
        <v>45895</v>
      </c>
      <c r="E2564" t="s">
        <v>4063</v>
      </c>
      <c r="F2564" t="s">
        <v>2787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https://aterpa-my.sharepoint.com/:f:/g/personal/luis_nunes_aterpa_com_br/IgCVlEOybDu1RrUmmUcPpVgkATRdwz5TarAfYpSYiAP79mY?e=3yxZxw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4" t="s">
        <v>4787</v>
      </c>
    </row>
    <row r="2565" spans="1:15" hidden="1" x14ac:dyDescent="0.3">
      <c r="A2565" t="s">
        <v>2537</v>
      </c>
      <c r="B2565">
        <v>184033</v>
      </c>
      <c r="C2565" t="s">
        <v>2785</v>
      </c>
      <c r="D2565" s="12">
        <v>45895</v>
      </c>
      <c r="E2565" t="s">
        <v>4064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https://aterpa-my.sharepoint.com/:f:/g/personal/luis_nunes_aterpa_com_br/IgCVlEOybDu1RrUmmUcPpVgkATRdwz5TarAfYpSYiAP79mY?e=3yxZxw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565" t="s">
        <v>4787</v>
      </c>
    </row>
    <row r="2566" spans="1:15" hidden="1" x14ac:dyDescent="0.3">
      <c r="A2566" t="s">
        <v>2565</v>
      </c>
      <c r="B2566">
        <v>2150368</v>
      </c>
      <c r="C2566" t="s">
        <v>2785</v>
      </c>
      <c r="D2566" s="12">
        <v>45895</v>
      </c>
      <c r="E2566" t="s">
        <v>3060</v>
      </c>
      <c r="F2566" t="s">
        <v>2800</v>
      </c>
      <c r="G2566" t="s">
        <v>2788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https://aterpa-my.sharepoint.com/:f:/g/personal/luis_nunes_aterpa_com_br/IgCVlEOybDu1RrUmmUcPpVgkATRdwz5TarAfYpSYiAP79mY?e=3yxZxw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66" t="s">
        <v>4355</v>
      </c>
    </row>
    <row r="2567" spans="1:15" hidden="1" x14ac:dyDescent="0.3">
      <c r="A2567" t="s">
        <v>2566</v>
      </c>
      <c r="B2567">
        <v>680613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2789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https://aterpa-my.sharepoint.com/:f:/g/personal/luis_nunes_aterpa_com_br/IgCVlEOybDu1RrUmmUcPpVgkATRdwz5TarAfYpSYiAP79mY?e=3yxZxw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67" t="s">
        <v>4355</v>
      </c>
    </row>
    <row r="2568" spans="1:15" hidden="1" x14ac:dyDescent="0.3">
      <c r="A2568" t="s">
        <v>2567</v>
      </c>
      <c r="B2568">
        <v>1745616</v>
      </c>
      <c r="C2568" t="s">
        <v>2785</v>
      </c>
      <c r="D2568" s="12">
        <v>45895</v>
      </c>
      <c r="E2568" t="s">
        <v>3061</v>
      </c>
      <c r="F2568" t="s">
        <v>2800</v>
      </c>
      <c r="G2568" t="s">
        <v>2788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https://aterpa-my.sharepoint.com/:f:/g/personal/luis_nunes_aterpa_com_br/IgCVlEOybDu1RrUmmUcPpVgkATRdwz5TarAfYpSYiAP79mY?e=3yxZxw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68" t="s">
        <v>4355</v>
      </c>
    </row>
    <row r="2569" spans="1:15" hidden="1" x14ac:dyDescent="0.3">
      <c r="A2569" t="s">
        <v>2568</v>
      </c>
      <c r="B2569">
        <v>678795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2789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https://aterpa-my.sharepoint.com/:f:/g/personal/luis_nunes_aterpa_com_br/IgCVlEOybDu1RrUmmUcPpVgkATRdwz5TarAfYpSYiAP79mY?e=3yxZxw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69" t="s">
        <v>4355</v>
      </c>
    </row>
    <row r="2570" spans="1:15" hidden="1" x14ac:dyDescent="0.3">
      <c r="A2570" t="s">
        <v>2569</v>
      </c>
      <c r="B2570">
        <v>1737061</v>
      </c>
      <c r="C2570" t="s">
        <v>2785</v>
      </c>
      <c r="D2570" s="12">
        <v>45895</v>
      </c>
      <c r="E2570" t="s">
        <v>3062</v>
      </c>
      <c r="F2570" t="s">
        <v>2800</v>
      </c>
      <c r="G2570" t="s">
        <v>2788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https://aterpa-my.sharepoint.com/:f:/g/personal/luis_nunes_aterpa_com_br/IgCVlEOybDu1RrUmmUcPpVgkATRdwz5TarAfYpSYiAP79mY?e=3yxZxw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0" t="s">
        <v>4355</v>
      </c>
    </row>
    <row r="2571" spans="1:15" hidden="1" x14ac:dyDescent="0.3">
      <c r="A2571" t="s">
        <v>2570</v>
      </c>
      <c r="B2571">
        <v>635580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2789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https://aterpa-my.sharepoint.com/:f:/g/personal/luis_nunes_aterpa_com_br/IgCVlEOybDu1RrUmmUcPpVgkATRdwz5TarAfYpSYiAP79mY?e=3yxZxw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1" t="s">
        <v>4355</v>
      </c>
    </row>
    <row r="2572" spans="1:15" hidden="1" x14ac:dyDescent="0.3">
      <c r="A2572" t="s">
        <v>2571</v>
      </c>
      <c r="B2572">
        <v>5694654</v>
      </c>
      <c r="C2572" t="s">
        <v>2785</v>
      </c>
      <c r="D2572" s="12">
        <v>45895</v>
      </c>
      <c r="E2572" t="s">
        <v>3063</v>
      </c>
      <c r="F2572" t="s">
        <v>2826</v>
      </c>
      <c r="G2572" t="s">
        <v>2788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https://aterpa-my.sharepoint.com/:f:/g/personal/luis_nunes_aterpa_com_br/IgCVlEOybDu1RrUmmUcPpVgkATRdwz5TarAfYpSYiAP79mY?e=3yxZxw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2" t="s">
        <v>4355</v>
      </c>
    </row>
    <row r="2573" spans="1:15" hidden="1" x14ac:dyDescent="0.3">
      <c r="A2573" t="s">
        <v>2572</v>
      </c>
      <c r="B2573">
        <v>1918611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2789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https://aterpa-my.sharepoint.com/:f:/g/personal/luis_nunes_aterpa_com_br/IgCVlEOybDu1RrUmmUcPpVgkATRdwz5TarAfYpSYiAP79mY?e=3yxZxw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3" t="s">
        <v>4355</v>
      </c>
    </row>
    <row r="2574" spans="1:15" hidden="1" x14ac:dyDescent="0.3">
      <c r="A2574" t="s">
        <v>2573</v>
      </c>
      <c r="B2574">
        <v>5175605</v>
      </c>
      <c r="C2574" t="s">
        <v>2785</v>
      </c>
      <c r="D2574" s="12">
        <v>45895</v>
      </c>
      <c r="E2574" t="s">
        <v>3064</v>
      </c>
      <c r="F2574" t="s">
        <v>2796</v>
      </c>
      <c r="G2574" t="s">
        <v>2788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https://aterpa-my.sharepoint.com/:f:/g/personal/luis_nunes_aterpa_com_br/IgCVlEOybDu1RrUmmUcPpVgkATRdwz5TarAfYpSYiAP79mY?e=3yxZxw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4" t="s">
        <v>4355</v>
      </c>
    </row>
    <row r="2575" spans="1:15" hidden="1" x14ac:dyDescent="0.3">
      <c r="A2575" t="s">
        <v>2574</v>
      </c>
      <c r="B2575">
        <v>1730953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2789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https://aterpa-my.sharepoint.com/:f:/g/personal/luis_nunes_aterpa_com_br/IgCVlEOybDu1RrUmmUcPpVgkATRdwz5TarAfYpSYiAP79mY?e=3yxZxw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5" t="s">
        <v>4355</v>
      </c>
    </row>
    <row r="2576" spans="1:15" hidden="1" x14ac:dyDescent="0.3">
      <c r="A2576" t="s">
        <v>2562</v>
      </c>
      <c r="B2576">
        <v>5012776</v>
      </c>
      <c r="C2576" t="s">
        <v>2785</v>
      </c>
      <c r="D2576" s="12">
        <v>45895</v>
      </c>
      <c r="E2576" t="s">
        <v>3055</v>
      </c>
      <c r="F2576" t="s">
        <v>2796</v>
      </c>
      <c r="G2576" t="s">
        <v>2788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https://aterpa-my.sharepoint.com/:f:/g/personal/luis_nunes_aterpa_com_br/IgCVlEOybDu1RrUmmUcPpVgkATRdwz5TarAfYpSYiAP79mY?e=3yxZxw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6" t="s">
        <v>4355</v>
      </c>
    </row>
    <row r="2577" spans="1:15" hidden="1" x14ac:dyDescent="0.3">
      <c r="A2577" t="s">
        <v>2563</v>
      </c>
      <c r="B2577">
        <v>1536907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2789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https://aterpa-my.sharepoint.com/:f:/g/personal/luis_nunes_aterpa_com_br/IgCVlEOybDu1RrUmmUcPpVgkATRdwz5TarAfYpSYiAP79mY?e=3yxZxw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7" t="s">
        <v>4355</v>
      </c>
    </row>
    <row r="2578" spans="1:15" hidden="1" x14ac:dyDescent="0.3">
      <c r="A2578" t="s">
        <v>2575</v>
      </c>
      <c r="B2578">
        <v>962844</v>
      </c>
      <c r="C2578" t="s">
        <v>2785</v>
      </c>
      <c r="D2578" s="12">
        <v>45895</v>
      </c>
      <c r="E2578" t="s">
        <v>3071</v>
      </c>
      <c r="F2578" t="s">
        <v>2819</v>
      </c>
      <c r="G2578" t="s">
        <v>2788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https://aterpa-my.sharepoint.com/:f:/g/personal/luis_nunes_aterpa_com_br/IgCVlEOybDu1RrUmmUcPpVgkATRdwz5TarAfYpSYiAP79mY?e=3yxZxw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8" t="s">
        <v>4355</v>
      </c>
    </row>
    <row r="2579" spans="1:15" hidden="1" x14ac:dyDescent="0.3">
      <c r="A2579" t="s">
        <v>2576</v>
      </c>
      <c r="B2579">
        <v>342648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2789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https://aterpa-my.sharepoint.com/:f:/g/personal/luis_nunes_aterpa_com_br/IgCVlEOybDu1RrUmmUcPpVgkATRdwz5TarAfYpSYiAP79mY?e=3yxZxw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79" t="s">
        <v>4355</v>
      </c>
    </row>
    <row r="2580" spans="1:15" hidden="1" x14ac:dyDescent="0.3">
      <c r="A2580" t="s">
        <v>2577</v>
      </c>
      <c r="B2580">
        <v>470820</v>
      </c>
      <c r="C2580" t="s">
        <v>2785</v>
      </c>
      <c r="D2580" s="12">
        <v>45895</v>
      </c>
      <c r="E2580" t="s">
        <v>3073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https://aterpa-my.sharepoint.com/:f:/g/personal/luis_nunes_aterpa_com_br/IgCVlEOybDu1RrUmmUcPpVgkATRdwz5TarAfYpSYiAP79mY?e=3yxZxw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80" t="s">
        <v>4355</v>
      </c>
    </row>
    <row r="2581" spans="1:15" hidden="1" x14ac:dyDescent="0.3">
      <c r="A2581" t="s">
        <v>2564</v>
      </c>
      <c r="B2581">
        <v>293753</v>
      </c>
      <c r="C2581" t="s">
        <v>2785</v>
      </c>
      <c r="D2581" s="12">
        <v>45895</v>
      </c>
      <c r="E2581" t="s">
        <v>4065</v>
      </c>
      <c r="F2581" t="s">
        <v>2787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https://aterpa-my.sharepoint.com/:f:/g/personal/luis_nunes_aterpa_com_br/IgCVlEOybDu1RrUmmUcPpVgkATRdwz5TarAfYpSYiAP79mY?e=3yxZxw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2581" t="s">
        <v>4787</v>
      </c>
    </row>
    <row r="2582" spans="1:15" hidden="1" x14ac:dyDescent="0.3">
      <c r="A2582" t="s">
        <v>2578</v>
      </c>
      <c r="B2582">
        <v>730146</v>
      </c>
      <c r="C2582" t="s">
        <v>2785</v>
      </c>
      <c r="D2582" s="12">
        <v>45895</v>
      </c>
      <c r="E2582" t="s">
        <v>3106</v>
      </c>
      <c r="F2582" t="s">
        <v>2819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https://aterpa-my.sharepoint.com/:f:/g/personal/luis_nunes_aterpa_com_br/IgCVlEOybDu1RrUmmUcPpVgkATRdwz5TarAfYpSYiAP79mY?e=3yxZxw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2582" t="s">
        <v>4355</v>
      </c>
    </row>
    <row r="2583" spans="1:15" hidden="1" x14ac:dyDescent="0.3">
      <c r="A2583" t="s">
        <v>2579</v>
      </c>
      <c r="B2583">
        <v>250224</v>
      </c>
      <c r="C2583" t="s">
        <v>2785</v>
      </c>
      <c r="D2583" s="12">
        <v>45895</v>
      </c>
      <c r="E2583" t="s">
        <v>4066</v>
      </c>
      <c r="F2583" t="s">
        <v>2787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https://aterpa-my.sharepoint.com/:f:/g/personal/luis_nunes_aterpa_com_br/IgCVlEOybDu1RrUmmUcPpVgkATRdwz5TarAfYpSYiAP79mY?e=3yxZxw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01\MSV-163MS-512-NORTE\https://aterpa-my.sharepoint.com/:f:/g/personal/luis_nunes_aterpa_com_br/IgCVlEOybDu1RrUmmUcPpVgkATRdwz5TarAfYpSYiAP79mY?e=3yxZxw</v>
      </c>
      <c r="O2583" t="s">
        <v>4787</v>
      </c>
    </row>
    <row r="2584" spans="1:15" hidden="1" x14ac:dyDescent="0.3">
      <c r="A2584" t="s">
        <v>2580</v>
      </c>
      <c r="B2584">
        <v>246595</v>
      </c>
      <c r="C2584" t="s">
        <v>2785</v>
      </c>
      <c r="D2584" s="12">
        <v>45895</v>
      </c>
      <c r="E2584" t="s">
        <v>4067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https://aterpa-my.sharepoint.com/:f:/g/personal/luis_nunes_aterpa_com_br/IgCVlEOybDu1RrUmmUcPpVgkATRdwz5TarAfYpSYiAP79mY?e=3yxZxw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01\MSV-163MS-515-NORTE\https://aterpa-my.sharepoint.com/:f:/g/personal/luis_nunes_aterpa_com_br/IgCVlEOybDu1RrUmmUcPpVgkATRdwz5TarAfYpSYiAP79mY?e=3yxZxw</v>
      </c>
      <c r="O2584" t="s">
        <v>4787</v>
      </c>
    </row>
    <row r="2585" spans="1:15" hidden="1" x14ac:dyDescent="0.3">
      <c r="A2585" t="s">
        <v>2581</v>
      </c>
      <c r="B2585">
        <v>246156</v>
      </c>
      <c r="C2585" t="s">
        <v>2785</v>
      </c>
      <c r="D2585" s="12">
        <v>45895</v>
      </c>
      <c r="E2585" t="s">
        <v>4068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https://aterpa-my.sharepoint.com/:f:/g/personal/luis_nunes_aterpa_com_br/IgCVlEOybDu1RrUmmUcPpVgkATRdwz5TarAfYpSYiAP79mY?e=3yxZxw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01\MSV-163MS-515-SUL\https://aterpa-my.sharepoint.com/:f:/g/personal/luis_nunes_aterpa_com_br/IgCVlEOybDu1RrUmmUcPpVgkATRdwz5TarAfYpSYiAP79mY?e=3yxZxw</v>
      </c>
      <c r="O2585" t="s">
        <v>4787</v>
      </c>
    </row>
    <row r="2586" spans="1:15" hidden="1" x14ac:dyDescent="0.3">
      <c r="A2586" t="s">
        <v>2582</v>
      </c>
      <c r="B2586">
        <v>224810</v>
      </c>
      <c r="C2586" t="s">
        <v>2785</v>
      </c>
      <c r="D2586" s="12">
        <v>45895</v>
      </c>
      <c r="E2586" t="s">
        <v>4069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https://aterpa-my.sharepoint.com/:f:/g/personal/luis_nunes_aterpa_com_br/IgCVlEOybDu1RrUmmUcPpVgkATRdwz5TarAfYpSYiAP79mY?e=3yxZxw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01\MSV-163MS-520-NORTE\https://aterpa-my.sharepoint.com/:f:/g/personal/luis_nunes_aterpa_com_br/IgCVlEOybDu1RrUmmUcPpVgkATRdwz5TarAfYpSYiAP79mY?e=3yxZxw</v>
      </c>
      <c r="O2586" t="s">
        <v>4787</v>
      </c>
    </row>
    <row r="2587" spans="1:15" hidden="1" x14ac:dyDescent="0.3">
      <c r="A2587" t="s">
        <v>2585</v>
      </c>
      <c r="B2587">
        <v>1460872</v>
      </c>
      <c r="C2587" t="s">
        <v>2785</v>
      </c>
      <c r="D2587" s="12">
        <v>45895</v>
      </c>
      <c r="E2587" t="s">
        <v>4071</v>
      </c>
      <c r="F2587" t="s">
        <v>2787</v>
      </c>
      <c r="G2587" t="s">
        <v>2788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https://aterpa-my.sharepoint.com/:f:/g/personal/luis_nunes_aterpa_com_br/IgCVlEOybDu1RrUmmUcPpVgkATRdwz5TarAfYpSYiAP79mY?e=3yxZxw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587" t="s">
        <v>4787</v>
      </c>
    </row>
    <row r="2588" spans="1:15" hidden="1" x14ac:dyDescent="0.3">
      <c r="A2588" t="s">
        <v>2586</v>
      </c>
      <c r="B2588">
        <v>303942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2789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https://aterpa-my.sharepoint.com/:f:/g/personal/luis_nunes_aterpa_com_br/IgCVlEOybDu1RrUmmUcPpVgkATRdwz5TarAfYpSYiAP79mY?e=3yxZxw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588" t="s">
        <v>4787</v>
      </c>
    </row>
    <row r="2589" spans="1:15" hidden="1" x14ac:dyDescent="0.3">
      <c r="A2589" t="s">
        <v>2583</v>
      </c>
      <c r="B2589">
        <v>625075</v>
      </c>
      <c r="C2589" t="s">
        <v>2785</v>
      </c>
      <c r="D2589" s="12">
        <v>45895</v>
      </c>
      <c r="E2589" t="s">
        <v>3230</v>
      </c>
      <c r="F2589" t="s">
        <v>2792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https://aterpa-my.sharepoint.com/:f:/g/personal/luis_nunes_aterpa_com_br/IgCVlEOybDu1RrUmmUcPpVgkATRdwz5TarAfYpSYiAP79mY?e=3yxZxw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589" t="s">
        <v>4355</v>
      </c>
    </row>
    <row r="2590" spans="1:15" hidden="1" x14ac:dyDescent="0.3">
      <c r="A2590" t="s">
        <v>2587</v>
      </c>
      <c r="B2590">
        <v>306721</v>
      </c>
      <c r="C2590" t="s">
        <v>2785</v>
      </c>
      <c r="D2590" s="12">
        <v>45895</v>
      </c>
      <c r="E2590" t="s">
        <v>4072</v>
      </c>
      <c r="F2590" t="s">
        <v>2787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https://aterpa-my.sharepoint.com/:f:/g/personal/luis_nunes_aterpa_com_br/IgCVlEOybDu1RrUmmUcPpVgkATRdwz5TarAfYpSYiAP79mY?e=3yxZxw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590" t="s">
        <v>4787</v>
      </c>
    </row>
    <row r="2591" spans="1:15" hidden="1" x14ac:dyDescent="0.3">
      <c r="A2591" t="s">
        <v>2584</v>
      </c>
      <c r="B2591">
        <v>186684</v>
      </c>
      <c r="C2591" t="s">
        <v>2785</v>
      </c>
      <c r="D2591" s="12">
        <v>45895</v>
      </c>
      <c r="E2591" t="s">
        <v>4070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https://aterpa-my.sharepoint.com/:f:/g/personal/luis_nunes_aterpa_com_br/IgCVlEOybDu1RrUmmUcPpVgkATRdwz5TarAfYpSYiAP79mY?e=3yxZxw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591" t="s">
        <v>4787</v>
      </c>
    </row>
    <row r="2592" spans="1:15" hidden="1" x14ac:dyDescent="0.3">
      <c r="A2592" t="s">
        <v>2588</v>
      </c>
      <c r="B2592">
        <v>1235200</v>
      </c>
      <c r="C2592" t="s">
        <v>2785</v>
      </c>
      <c r="D2592" s="12">
        <v>45895</v>
      </c>
      <c r="E2592" t="s">
        <v>3334</v>
      </c>
      <c r="F2592" t="s">
        <v>2794</v>
      </c>
      <c r="G2592" t="s">
        <v>2788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https://aterpa-my.sharepoint.com/:f:/g/personal/luis_nunes_aterpa_com_br/IgCVlEOybDu1RrUmmUcPpVgkATRdwz5TarAfYpSYiAP79mY?e=3yxZxw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2" t="s">
        <v>4355</v>
      </c>
    </row>
    <row r="2593" spans="1:15" hidden="1" x14ac:dyDescent="0.3">
      <c r="A2593" t="s">
        <v>2589</v>
      </c>
      <c r="B2593">
        <v>570600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2789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https://aterpa-my.sharepoint.com/:f:/g/personal/luis_nunes_aterpa_com_br/IgCVlEOybDu1RrUmmUcPpVgkATRdwz5TarAfYpSYiAP79mY?e=3yxZxw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3" t="s">
        <v>4355</v>
      </c>
    </row>
    <row r="2594" spans="1:15" hidden="1" x14ac:dyDescent="0.3">
      <c r="A2594" t="s">
        <v>2590</v>
      </c>
      <c r="B2594">
        <v>3641926</v>
      </c>
      <c r="C2594" t="s">
        <v>2785</v>
      </c>
      <c r="D2594" s="12">
        <v>45895</v>
      </c>
      <c r="E2594" t="s">
        <v>3360</v>
      </c>
      <c r="F2594" t="s">
        <v>2792</v>
      </c>
      <c r="G2594" t="s">
        <v>2788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https://aterpa-my.sharepoint.com/:f:/g/personal/luis_nunes_aterpa_com_br/IgCVlEOybDu1RrUmmUcPpVgkATRdwz5TarAfYpSYiAP79mY?e=3yxZxw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4" t="s">
        <v>4355</v>
      </c>
    </row>
    <row r="2595" spans="1:15" hidden="1" x14ac:dyDescent="0.3">
      <c r="A2595" t="s">
        <v>2591</v>
      </c>
      <c r="B2595">
        <v>1157531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2789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https://aterpa-my.sharepoint.com/:f:/g/personal/luis_nunes_aterpa_com_br/IgCVlEOybDu1RrUmmUcPpVgkATRdwz5TarAfYpSYiAP79mY?e=3yxZxw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5" t="s">
        <v>4355</v>
      </c>
    </row>
    <row r="2596" spans="1:15" hidden="1" x14ac:dyDescent="0.3">
      <c r="A2596" t="s">
        <v>2598</v>
      </c>
      <c r="B2596">
        <v>1583537</v>
      </c>
      <c r="C2596" t="s">
        <v>2785</v>
      </c>
      <c r="D2596" s="12">
        <v>45895</v>
      </c>
      <c r="E2596" t="s">
        <v>3381</v>
      </c>
      <c r="F2596" t="s">
        <v>2796</v>
      </c>
      <c r="G2596" t="s">
        <v>2788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https://aterpa-my.sharepoint.com/:f:/g/personal/luis_nunes_aterpa_com_br/IgCVlEOybDu1RrUmmUcPpVgkATRdwz5TarAfYpSYiAP79mY?e=3yxZxw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6" t="s">
        <v>4355</v>
      </c>
    </row>
    <row r="2597" spans="1:15" hidden="1" x14ac:dyDescent="0.3">
      <c r="A2597" t="s">
        <v>2599</v>
      </c>
      <c r="B2597">
        <v>593256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2789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https://aterpa-my.sharepoint.com/:f:/g/personal/luis_nunes_aterpa_com_br/IgCVlEOybDu1RrUmmUcPpVgkATRdwz5TarAfYpSYiAP79mY?e=3yxZxw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7" t="s">
        <v>4355</v>
      </c>
    </row>
    <row r="2598" spans="1:15" hidden="1" x14ac:dyDescent="0.3">
      <c r="A2598" t="s">
        <v>2600</v>
      </c>
      <c r="B2598">
        <v>1771640</v>
      </c>
      <c r="C2598" t="s">
        <v>2785</v>
      </c>
      <c r="D2598" s="12">
        <v>45895</v>
      </c>
      <c r="E2598" t="s">
        <v>3382</v>
      </c>
      <c r="F2598" t="s">
        <v>2800</v>
      </c>
      <c r="G2598" t="s">
        <v>2788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https://aterpa-my.sharepoint.com/:f:/g/personal/luis_nunes_aterpa_com_br/IgCVlEOybDu1RrUmmUcPpVgkATRdwz5TarAfYpSYiAP79mY?e=3yxZxw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8" t="s">
        <v>4355</v>
      </c>
    </row>
    <row r="2599" spans="1:15" hidden="1" x14ac:dyDescent="0.3">
      <c r="A2599" t="s">
        <v>2601</v>
      </c>
      <c r="B2599">
        <v>700417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2789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https://aterpa-my.sharepoint.com/:f:/g/personal/luis_nunes_aterpa_com_br/IgCVlEOybDu1RrUmmUcPpVgkATRdwz5TarAfYpSYiAP79mY?e=3yxZxw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599" t="s">
        <v>4355</v>
      </c>
    </row>
    <row r="2600" spans="1:15" hidden="1" x14ac:dyDescent="0.3">
      <c r="A2600" t="s">
        <v>2602</v>
      </c>
      <c r="B2600">
        <v>2504988</v>
      </c>
      <c r="C2600" t="s">
        <v>2785</v>
      </c>
      <c r="D2600" s="12">
        <v>45895</v>
      </c>
      <c r="E2600" t="s">
        <v>3383</v>
      </c>
      <c r="F2600" t="s">
        <v>2800</v>
      </c>
      <c r="G2600" t="s">
        <v>2788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https://aterpa-my.sharepoint.com/:f:/g/personal/luis_nunes_aterpa_com_br/IgCVlEOybDu1RrUmmUcPpVgkATRdwz5TarAfYpSYiAP79mY?e=3yxZxw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0" t="s">
        <v>4355</v>
      </c>
    </row>
    <row r="2601" spans="1:15" hidden="1" x14ac:dyDescent="0.3">
      <c r="A2601" t="s">
        <v>2603</v>
      </c>
      <c r="B2601">
        <v>669460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2789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https://aterpa-my.sharepoint.com/:f:/g/personal/luis_nunes_aterpa_com_br/IgCVlEOybDu1RrUmmUcPpVgkATRdwz5TarAfYpSYiAP79mY?e=3yxZxw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1" t="s">
        <v>4355</v>
      </c>
    </row>
    <row r="2602" spans="1:15" hidden="1" x14ac:dyDescent="0.3">
      <c r="A2602" t="s">
        <v>2604</v>
      </c>
      <c r="B2602">
        <v>4491923</v>
      </c>
      <c r="C2602" t="s">
        <v>2785</v>
      </c>
      <c r="D2602" s="12">
        <v>45895</v>
      </c>
      <c r="E2602" t="s">
        <v>3401</v>
      </c>
      <c r="F2602" t="s">
        <v>2796</v>
      </c>
      <c r="G2602" t="s">
        <v>2788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https://aterpa-my.sharepoint.com/:f:/g/personal/luis_nunes_aterpa_com_br/IgCVlEOybDu1RrUmmUcPpVgkATRdwz5TarAfYpSYiAP79mY?e=3yxZxw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2" t="s">
        <v>4355</v>
      </c>
    </row>
    <row r="2603" spans="1:15" hidden="1" x14ac:dyDescent="0.3">
      <c r="A2603" t="s">
        <v>2605</v>
      </c>
      <c r="B2603">
        <v>1605515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2789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https://aterpa-my.sharepoint.com/:f:/g/personal/luis_nunes_aterpa_com_br/IgCVlEOybDu1RrUmmUcPpVgkATRdwz5TarAfYpSYiAP79mY?e=3yxZxw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3" t="s">
        <v>4355</v>
      </c>
    </row>
    <row r="2604" spans="1:15" hidden="1" x14ac:dyDescent="0.3">
      <c r="A2604" t="s">
        <v>2606</v>
      </c>
      <c r="B2604">
        <v>5290349</v>
      </c>
      <c r="C2604" t="s">
        <v>2785</v>
      </c>
      <c r="D2604" s="12">
        <v>45895</v>
      </c>
      <c r="E2604" t="s">
        <v>3402</v>
      </c>
      <c r="F2604" t="s">
        <v>2796</v>
      </c>
      <c r="G2604" t="s">
        <v>2788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https://aterpa-my.sharepoint.com/:f:/g/personal/luis_nunes_aterpa_com_br/IgCVlEOybDu1RrUmmUcPpVgkATRdwz5TarAfYpSYiAP79mY?e=3yxZxw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4" t="s">
        <v>4355</v>
      </c>
    </row>
    <row r="2605" spans="1:15" hidden="1" x14ac:dyDescent="0.3">
      <c r="A2605" t="s">
        <v>2607</v>
      </c>
      <c r="B2605">
        <v>1593000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2789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https://aterpa-my.sharepoint.com/:f:/g/personal/luis_nunes_aterpa_com_br/IgCVlEOybDu1RrUmmUcPpVgkATRdwz5TarAfYpSYiAP79mY?e=3yxZxw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5" t="s">
        <v>4355</v>
      </c>
    </row>
    <row r="2606" spans="1:15" hidden="1" x14ac:dyDescent="0.3">
      <c r="A2606" t="s">
        <v>2608</v>
      </c>
      <c r="B2606">
        <v>4987986</v>
      </c>
      <c r="C2606" t="s">
        <v>2785</v>
      </c>
      <c r="D2606" s="12">
        <v>45895</v>
      </c>
      <c r="E2606" t="s">
        <v>3403</v>
      </c>
      <c r="F2606" t="s">
        <v>2796</v>
      </c>
      <c r="G2606" t="s">
        <v>2788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https://aterpa-my.sharepoint.com/:f:/g/personal/luis_nunes_aterpa_com_br/IgCVlEOybDu1RrUmmUcPpVgkATRdwz5TarAfYpSYiAP79mY?e=3yxZxw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6" t="s">
        <v>4355</v>
      </c>
    </row>
    <row r="2607" spans="1:15" hidden="1" x14ac:dyDescent="0.3">
      <c r="A2607" t="s">
        <v>2609</v>
      </c>
      <c r="B2607">
        <v>1874538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2789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https://aterpa-my.sharepoint.com/:f:/g/personal/luis_nunes_aterpa_com_br/IgCVlEOybDu1RrUmmUcPpVgkATRdwz5TarAfYpSYiAP79mY?e=3yxZxw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7" t="s">
        <v>4355</v>
      </c>
    </row>
    <row r="2608" spans="1:15" hidden="1" x14ac:dyDescent="0.3">
      <c r="A2608" t="s">
        <v>2592</v>
      </c>
      <c r="B2608">
        <v>3202525</v>
      </c>
      <c r="C2608" t="s">
        <v>2785</v>
      </c>
      <c r="D2608" s="12">
        <v>45895</v>
      </c>
      <c r="E2608" t="s">
        <v>3370</v>
      </c>
      <c r="F2608" t="s">
        <v>2796</v>
      </c>
      <c r="G2608" t="s">
        <v>2788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https://aterpa-my.sharepoint.com/:f:/g/personal/luis_nunes_aterpa_com_br/IgCVlEOybDu1RrUmmUcPpVgkATRdwz5TarAfYpSYiAP79mY?e=3yxZxw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8" t="s">
        <v>4355</v>
      </c>
    </row>
    <row r="2609" spans="1:15" hidden="1" x14ac:dyDescent="0.3">
      <c r="A2609" t="s">
        <v>2593</v>
      </c>
      <c r="B2609">
        <v>1323254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2789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https://aterpa-my.sharepoint.com/:f:/g/personal/luis_nunes_aterpa_com_br/IgCVlEOybDu1RrUmmUcPpVgkATRdwz5TarAfYpSYiAP79mY?e=3yxZxw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09" t="s">
        <v>4355</v>
      </c>
    </row>
    <row r="2610" spans="1:15" hidden="1" x14ac:dyDescent="0.3">
      <c r="A2610" t="s">
        <v>2595</v>
      </c>
      <c r="B2610">
        <v>3838126</v>
      </c>
      <c r="C2610" t="s">
        <v>2785</v>
      </c>
      <c r="D2610" s="12">
        <v>45895</v>
      </c>
      <c r="E2610" t="s">
        <v>3380</v>
      </c>
      <c r="F2610" t="s">
        <v>2792</v>
      </c>
      <c r="G2610" t="s">
        <v>2788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https://aterpa-my.sharepoint.com/:f:/g/personal/luis_nunes_aterpa_com_br/IgCVlEOybDu1RrUmmUcPpVgkATRdwz5TarAfYpSYiAP79mY?e=3yxZxw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0" t="s">
        <v>4355</v>
      </c>
    </row>
    <row r="2611" spans="1:15" hidden="1" x14ac:dyDescent="0.3">
      <c r="A2611" t="s">
        <v>2596</v>
      </c>
      <c r="B2611">
        <v>1008655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2789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https://aterpa-my.sharepoint.com/:f:/g/personal/luis_nunes_aterpa_com_br/IgCVlEOybDu1RrUmmUcPpVgkATRdwz5TarAfYpSYiAP79mY?e=3yxZxw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1" t="s">
        <v>4355</v>
      </c>
    </row>
    <row r="2612" spans="1:15" hidden="1" x14ac:dyDescent="0.3">
      <c r="A2612" t="s">
        <v>2610</v>
      </c>
      <c r="B2612">
        <v>5538234</v>
      </c>
      <c r="C2612" t="s">
        <v>2785</v>
      </c>
      <c r="D2612" s="12">
        <v>45895</v>
      </c>
      <c r="E2612" t="s">
        <v>3410</v>
      </c>
      <c r="F2612" t="s">
        <v>2800</v>
      </c>
      <c r="G2612" t="s">
        <v>2788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https://aterpa-my.sharepoint.com/:f:/g/personal/luis_nunes_aterpa_com_br/IgCVlEOybDu1RrUmmUcPpVgkATRdwz5TarAfYpSYiAP79mY?e=3yxZxw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2" t="s">
        <v>4355</v>
      </c>
    </row>
    <row r="2613" spans="1:15" hidden="1" x14ac:dyDescent="0.3">
      <c r="A2613" t="s">
        <v>2611</v>
      </c>
      <c r="B2613">
        <v>400372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2789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https://aterpa-my.sharepoint.com/:f:/g/personal/luis_nunes_aterpa_com_br/IgCVlEOybDu1RrUmmUcPpVgkATRdwz5TarAfYpSYiAP79mY?e=3yxZxw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3" t="s">
        <v>4355</v>
      </c>
    </row>
    <row r="2614" spans="1:15" hidden="1" x14ac:dyDescent="0.3">
      <c r="A2614" t="s">
        <v>2612</v>
      </c>
      <c r="B2614">
        <v>5551681</v>
      </c>
      <c r="C2614" t="s">
        <v>2785</v>
      </c>
      <c r="D2614" s="12">
        <v>45895</v>
      </c>
      <c r="E2614" t="s">
        <v>3414</v>
      </c>
      <c r="F2614" t="s">
        <v>2800</v>
      </c>
      <c r="G2614" t="s">
        <v>2788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https://aterpa-my.sharepoint.com/:f:/g/personal/luis_nunes_aterpa_com_br/IgCVlEOybDu1RrUmmUcPpVgkATRdwz5TarAfYpSYiAP79mY?e=3yxZxw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4" t="s">
        <v>4355</v>
      </c>
    </row>
    <row r="2615" spans="1:15" hidden="1" x14ac:dyDescent="0.3">
      <c r="A2615" t="s">
        <v>2613</v>
      </c>
      <c r="B2615">
        <v>399594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2789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https://aterpa-my.sharepoint.com/:f:/g/personal/luis_nunes_aterpa_com_br/IgCVlEOybDu1RrUmmUcPpVgkATRdwz5TarAfYpSYiAP79mY?e=3yxZxw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5" t="s">
        <v>4355</v>
      </c>
    </row>
    <row r="2616" spans="1:15" hidden="1" x14ac:dyDescent="0.3">
      <c r="A2616" t="s">
        <v>2614</v>
      </c>
      <c r="B2616">
        <v>2915397</v>
      </c>
      <c r="C2616" t="s">
        <v>2785</v>
      </c>
      <c r="D2616" s="12">
        <v>45895</v>
      </c>
      <c r="E2616" t="s">
        <v>3415</v>
      </c>
      <c r="F2616" t="s">
        <v>2796</v>
      </c>
      <c r="G2616" t="s">
        <v>2788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https://aterpa-my.sharepoint.com/:f:/g/personal/luis_nunes_aterpa_com_br/IgCVlEOybDu1RrUmmUcPpVgkATRdwz5TarAfYpSYiAP79mY?e=3yxZxw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6" t="s">
        <v>4355</v>
      </c>
    </row>
    <row r="2617" spans="1:15" hidden="1" x14ac:dyDescent="0.3">
      <c r="A2617" t="s">
        <v>2615</v>
      </c>
      <c r="B2617">
        <v>489017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2789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https://aterpa-my.sharepoint.com/:f:/g/personal/luis_nunes_aterpa_com_br/IgCVlEOybDu1RrUmmUcPpVgkATRdwz5TarAfYpSYiAP79mY?e=3yxZxw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7" t="s">
        <v>4355</v>
      </c>
    </row>
    <row r="2618" spans="1:15" hidden="1" x14ac:dyDescent="0.3">
      <c r="A2618" t="s">
        <v>2616</v>
      </c>
      <c r="B2618">
        <v>894046</v>
      </c>
      <c r="C2618" t="s">
        <v>2785</v>
      </c>
      <c r="D2618" s="12">
        <v>45895</v>
      </c>
      <c r="E2618" t="s">
        <v>3416</v>
      </c>
      <c r="F2618" t="s">
        <v>2800</v>
      </c>
      <c r="G2618" t="s">
        <v>2788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https://aterpa-my.sharepoint.com/:f:/g/personal/luis_nunes_aterpa_com_br/IgCVlEOybDu1RrUmmUcPpVgkATRdwz5TarAfYpSYiAP79mY?e=3yxZxw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8" t="s">
        <v>4355</v>
      </c>
    </row>
    <row r="2619" spans="1:15" hidden="1" x14ac:dyDescent="0.3">
      <c r="A2619" t="s">
        <v>2617</v>
      </c>
      <c r="B2619">
        <v>360357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2789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https://aterpa-my.sharepoint.com/:f:/g/personal/luis_nunes_aterpa_com_br/IgCVlEOybDu1RrUmmUcPpVgkATRdwz5TarAfYpSYiAP79mY?e=3yxZxw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19" t="s">
        <v>4355</v>
      </c>
    </row>
    <row r="2620" spans="1:15" hidden="1" x14ac:dyDescent="0.3">
      <c r="A2620" t="s">
        <v>2594</v>
      </c>
      <c r="B2620">
        <v>293902</v>
      </c>
      <c r="C2620" t="s">
        <v>2785</v>
      </c>
      <c r="D2620" s="12">
        <v>45895</v>
      </c>
      <c r="E2620" t="s">
        <v>4073</v>
      </c>
      <c r="F2620" t="s">
        <v>2787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https://aterpa-my.sharepoint.com/:f:/g/personal/luis_nunes_aterpa_com_br/IgCVlEOybDu1RrUmmUcPpVgkATRdwz5TarAfYpSYiAP79mY?e=3yxZxw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20" t="s">
        <v>4787</v>
      </c>
    </row>
    <row r="2621" spans="1:15" hidden="1" x14ac:dyDescent="0.3">
      <c r="A2621" t="s">
        <v>2597</v>
      </c>
      <c r="B2621">
        <v>187770</v>
      </c>
      <c r="C2621" t="s">
        <v>2785</v>
      </c>
      <c r="D2621" s="12">
        <v>45895</v>
      </c>
      <c r="E2621" t="s">
        <v>4074</v>
      </c>
      <c r="F2621" t="s">
        <v>2792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https://aterpa-my.sharepoint.com/:f:/g/personal/luis_nunes_aterpa_com_br/IgCVlEOybDu1RrUmmUcPpVgkATRdwz5TarAfYpSYiAP79mY?e=3yxZxw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2621" t="s">
        <v>4787</v>
      </c>
    </row>
    <row r="2622" spans="1:15" hidden="1" x14ac:dyDescent="0.3">
      <c r="A2622" t="s">
        <v>2619</v>
      </c>
      <c r="B2622">
        <v>2388662</v>
      </c>
      <c r="C2622" t="s">
        <v>2785</v>
      </c>
      <c r="D2622" s="12">
        <v>45895</v>
      </c>
      <c r="E2622" t="s">
        <v>3558</v>
      </c>
      <c r="F2622" t="s">
        <v>2798</v>
      </c>
      <c r="G2622" t="s">
        <v>2788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https://aterpa-my.sharepoint.com/:f:/g/personal/luis_nunes_aterpa_com_br/IgCVlEOybDu1RrUmmUcPpVgkATRdwz5TarAfYpSYiAP79mY?e=3yxZxw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2" t="s">
        <v>4355</v>
      </c>
    </row>
    <row r="2623" spans="1:15" hidden="1" x14ac:dyDescent="0.3">
      <c r="A2623" t="s">
        <v>2620</v>
      </c>
      <c r="B2623">
        <v>343727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2789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https://aterpa-my.sharepoint.com/:f:/g/personal/luis_nunes_aterpa_com_br/IgCVlEOybDu1RrUmmUcPpVgkATRdwz5TarAfYpSYiAP79mY?e=3yxZxw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3" t="s">
        <v>4355</v>
      </c>
    </row>
    <row r="2624" spans="1:15" hidden="1" x14ac:dyDescent="0.3">
      <c r="A2624" t="s">
        <v>2621</v>
      </c>
      <c r="B2624">
        <v>3862784</v>
      </c>
      <c r="C2624" t="s">
        <v>2785</v>
      </c>
      <c r="D2624" s="12">
        <v>45895</v>
      </c>
      <c r="E2624" t="s">
        <v>3559</v>
      </c>
      <c r="F2624" t="s">
        <v>2798</v>
      </c>
      <c r="G2624" t="s">
        <v>2788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https://aterpa-my.sharepoint.com/:f:/g/personal/luis_nunes_aterpa_com_br/IgCVlEOybDu1RrUmmUcPpVgkATRdwz5TarAfYpSYiAP79mY?e=3yxZxw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4" t="s">
        <v>4355</v>
      </c>
    </row>
    <row r="2625" spans="1:15" hidden="1" x14ac:dyDescent="0.3">
      <c r="A2625" t="s">
        <v>2622</v>
      </c>
      <c r="B2625">
        <v>436014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2789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https://aterpa-my.sharepoint.com/:f:/g/personal/luis_nunes_aterpa_com_br/IgCVlEOybDu1RrUmmUcPpVgkATRdwz5TarAfYpSYiAP79mY?e=3yxZxw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5" t="s">
        <v>4355</v>
      </c>
    </row>
    <row r="2626" spans="1:15" hidden="1" x14ac:dyDescent="0.3">
      <c r="A2626" t="s">
        <v>2623</v>
      </c>
      <c r="B2626">
        <v>2619353</v>
      </c>
      <c r="C2626" t="s">
        <v>2785</v>
      </c>
      <c r="D2626" s="12">
        <v>45895</v>
      </c>
      <c r="E2626" t="s">
        <v>3560</v>
      </c>
      <c r="F2626" t="s">
        <v>2826</v>
      </c>
      <c r="G2626" t="s">
        <v>2788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https://aterpa-my.sharepoint.com/:f:/g/personal/luis_nunes_aterpa_com_br/IgCVlEOybDu1RrUmmUcPpVgkATRdwz5TarAfYpSYiAP79mY?e=3yxZxw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6" t="s">
        <v>4355</v>
      </c>
    </row>
    <row r="2627" spans="1:15" hidden="1" x14ac:dyDescent="0.3">
      <c r="A2627" t="s">
        <v>2624</v>
      </c>
      <c r="B2627">
        <v>439225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2789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https://aterpa-my.sharepoint.com/:f:/g/personal/luis_nunes_aterpa_com_br/IgCVlEOybDu1RrUmmUcPpVgkATRdwz5TarAfYpSYiAP79mY?e=3yxZxw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7" t="s">
        <v>4355</v>
      </c>
    </row>
    <row r="2628" spans="1:15" hidden="1" x14ac:dyDescent="0.3">
      <c r="A2628" t="s">
        <v>2625</v>
      </c>
      <c r="B2628">
        <v>3265352</v>
      </c>
      <c r="C2628" t="s">
        <v>2785</v>
      </c>
      <c r="D2628" s="12">
        <v>45895</v>
      </c>
      <c r="E2628" t="s">
        <v>3561</v>
      </c>
      <c r="F2628" t="s">
        <v>2826</v>
      </c>
      <c r="G2628" t="s">
        <v>2788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https://aterpa-my.sharepoint.com/:f:/g/personal/luis_nunes_aterpa_com_br/IgCVlEOybDu1RrUmmUcPpVgkATRdwz5TarAfYpSYiAP79mY?e=3yxZxw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8" t="s">
        <v>4355</v>
      </c>
    </row>
    <row r="2629" spans="1:15" hidden="1" x14ac:dyDescent="0.3">
      <c r="A2629" t="s">
        <v>2626</v>
      </c>
      <c r="B2629">
        <v>516491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2789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https://aterpa-my.sharepoint.com/:f:/g/personal/luis_nunes_aterpa_com_br/IgCVlEOybDu1RrUmmUcPpVgkATRdwz5TarAfYpSYiAP79mY?e=3yxZxw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29" t="s">
        <v>4355</v>
      </c>
    </row>
    <row r="2630" spans="1:15" hidden="1" x14ac:dyDescent="0.3">
      <c r="A2630" t="s">
        <v>2627</v>
      </c>
      <c r="B2630">
        <v>3984737</v>
      </c>
      <c r="C2630" t="s">
        <v>2785</v>
      </c>
      <c r="D2630" s="12">
        <v>45895</v>
      </c>
      <c r="E2630" t="s">
        <v>3562</v>
      </c>
      <c r="F2630" t="s">
        <v>2826</v>
      </c>
      <c r="G2630" t="s">
        <v>2788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https://aterpa-my.sharepoint.com/:f:/g/personal/luis_nunes_aterpa_com_br/IgCVlEOybDu1RrUmmUcPpVgkATRdwz5TarAfYpSYiAP79mY?e=3yxZxw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0" t="s">
        <v>4355</v>
      </c>
    </row>
    <row r="2631" spans="1:15" hidden="1" x14ac:dyDescent="0.3">
      <c r="A2631" t="s">
        <v>2628</v>
      </c>
      <c r="B2631">
        <v>447745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2789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https://aterpa-my.sharepoint.com/:f:/g/personal/luis_nunes_aterpa_com_br/IgCVlEOybDu1RrUmmUcPpVgkATRdwz5TarAfYpSYiAP79mY?e=3yxZxw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1" t="s">
        <v>4355</v>
      </c>
    </row>
    <row r="2632" spans="1:15" hidden="1" x14ac:dyDescent="0.3">
      <c r="A2632" t="s">
        <v>2629</v>
      </c>
      <c r="B2632">
        <v>5903131</v>
      </c>
      <c r="C2632" t="s">
        <v>2785</v>
      </c>
      <c r="D2632" s="12">
        <v>45895</v>
      </c>
      <c r="E2632" t="s">
        <v>3563</v>
      </c>
      <c r="F2632" t="s">
        <v>2794</v>
      </c>
      <c r="G2632" t="s">
        <v>2788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https://aterpa-my.sharepoint.com/:f:/g/personal/luis_nunes_aterpa_com_br/IgCVlEOybDu1RrUmmUcPpVgkATRdwz5TarAfYpSYiAP79mY?e=3yxZxw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2" t="s">
        <v>4355</v>
      </c>
    </row>
    <row r="2633" spans="1:15" hidden="1" x14ac:dyDescent="0.3">
      <c r="A2633" t="s">
        <v>2630</v>
      </c>
      <c r="B2633">
        <v>1690838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2789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https://aterpa-my.sharepoint.com/:f:/g/personal/luis_nunes_aterpa_com_br/IgCVlEOybDu1RrUmmUcPpVgkATRdwz5TarAfYpSYiAP79mY?e=3yxZxw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3" t="s">
        <v>4355</v>
      </c>
    </row>
    <row r="2634" spans="1:15" hidden="1" x14ac:dyDescent="0.3">
      <c r="A2634" t="s">
        <v>2631</v>
      </c>
      <c r="B2634">
        <v>4832523</v>
      </c>
      <c r="C2634" t="s">
        <v>2785</v>
      </c>
      <c r="D2634" s="12">
        <v>45895</v>
      </c>
      <c r="E2634" t="s">
        <v>3564</v>
      </c>
      <c r="F2634" t="s">
        <v>2796</v>
      </c>
      <c r="G2634" t="s">
        <v>2788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https://aterpa-my.sharepoint.com/:f:/g/personal/luis_nunes_aterpa_com_br/IgCVlEOybDu1RrUmmUcPpVgkATRdwz5TarAfYpSYiAP79mY?e=3yxZxw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4" t="s">
        <v>4355</v>
      </c>
    </row>
    <row r="2635" spans="1:15" hidden="1" x14ac:dyDescent="0.3">
      <c r="A2635" t="s">
        <v>2632</v>
      </c>
      <c r="B2635">
        <v>1279495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2789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https://aterpa-my.sharepoint.com/:f:/g/personal/luis_nunes_aterpa_com_br/IgCVlEOybDu1RrUmmUcPpVgkATRdwz5TarAfYpSYiAP79mY?e=3yxZxw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5" t="s">
        <v>4355</v>
      </c>
    </row>
    <row r="2636" spans="1:15" hidden="1" x14ac:dyDescent="0.3">
      <c r="A2636" t="s">
        <v>2633</v>
      </c>
      <c r="B2636">
        <v>4771259</v>
      </c>
      <c r="C2636" t="s">
        <v>2785</v>
      </c>
      <c r="D2636" s="12">
        <v>45895</v>
      </c>
      <c r="E2636" t="s">
        <v>3565</v>
      </c>
      <c r="F2636" t="s">
        <v>2796</v>
      </c>
      <c r="G2636" t="s">
        <v>2788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https://aterpa-my.sharepoint.com/:f:/g/personal/luis_nunes_aterpa_com_br/IgCVlEOybDu1RrUmmUcPpVgkATRdwz5TarAfYpSYiAP79mY?e=3yxZxw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6" t="s">
        <v>4355</v>
      </c>
    </row>
    <row r="2637" spans="1:15" hidden="1" x14ac:dyDescent="0.3">
      <c r="A2637" t="s">
        <v>2634</v>
      </c>
      <c r="B2637">
        <v>1636512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2789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https://aterpa-my.sharepoint.com/:f:/g/personal/luis_nunes_aterpa_com_br/IgCVlEOybDu1RrUmmUcPpVgkATRdwz5TarAfYpSYiAP79mY?e=3yxZxw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7" t="s">
        <v>4355</v>
      </c>
    </row>
    <row r="2638" spans="1:15" hidden="1" x14ac:dyDescent="0.3">
      <c r="A2638" t="s">
        <v>2635</v>
      </c>
      <c r="B2638">
        <v>5540821</v>
      </c>
      <c r="C2638" t="s">
        <v>2785</v>
      </c>
      <c r="D2638" s="12">
        <v>45895</v>
      </c>
      <c r="E2638" t="s">
        <v>3569</v>
      </c>
      <c r="F2638" t="s">
        <v>2800</v>
      </c>
      <c r="G2638" t="s">
        <v>2788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https://aterpa-my.sharepoint.com/:f:/g/personal/luis_nunes_aterpa_com_br/IgCVlEOybDu1RrUmmUcPpVgkATRdwz5TarAfYpSYiAP79mY?e=3yxZxw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8" t="s">
        <v>4355</v>
      </c>
    </row>
    <row r="2639" spans="1:15" hidden="1" x14ac:dyDescent="0.3">
      <c r="A2639" t="s">
        <v>2636</v>
      </c>
      <c r="B2639">
        <v>400624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2789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https://aterpa-my.sharepoint.com/:f:/g/personal/luis_nunes_aterpa_com_br/IgCVlEOybDu1RrUmmUcPpVgkATRdwz5TarAfYpSYiAP79mY?e=3yxZxw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39" t="s">
        <v>4355</v>
      </c>
    </row>
    <row r="2640" spans="1:15" hidden="1" x14ac:dyDescent="0.3">
      <c r="A2640" t="s">
        <v>2637</v>
      </c>
      <c r="B2640">
        <v>965531</v>
      </c>
      <c r="C2640" t="s">
        <v>2785</v>
      </c>
      <c r="D2640" s="12">
        <v>45895</v>
      </c>
      <c r="E2640" t="s">
        <v>3572</v>
      </c>
      <c r="F2640" t="s">
        <v>2800</v>
      </c>
      <c r="G2640" t="s">
        <v>2788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https://aterpa-my.sharepoint.com/:f:/g/personal/luis_nunes_aterpa_com_br/IgCVlEOybDu1RrUmmUcPpVgkATRdwz5TarAfYpSYiAP79mY?e=3yxZxw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40" t="s">
        <v>4355</v>
      </c>
    </row>
    <row r="2641" spans="1:15" hidden="1" x14ac:dyDescent="0.3">
      <c r="A2641" t="s">
        <v>2638</v>
      </c>
      <c r="B2641">
        <v>354106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2789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https://aterpa-my.sharepoint.com/:f:/g/personal/luis_nunes_aterpa_com_br/IgCVlEOybDu1RrUmmUcPpVgkATRdwz5TarAfYpSYiAP79mY?e=3yxZxw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41" t="s">
        <v>4355</v>
      </c>
    </row>
    <row r="2642" spans="1:15" hidden="1" x14ac:dyDescent="0.3">
      <c r="A2642" t="s">
        <v>2618</v>
      </c>
      <c r="B2642">
        <v>256081</v>
      </c>
      <c r="C2642" t="s">
        <v>2785</v>
      </c>
      <c r="D2642" s="12">
        <v>45895</v>
      </c>
      <c r="E2642" t="s">
        <v>4075</v>
      </c>
      <c r="F2642" t="s">
        <v>2787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https://aterpa-my.sharepoint.com/:f:/g/personal/luis_nunes_aterpa_com_br/IgCVlEOybDu1RrUmmUcPpVgkATRdwz5TarAfYpSYiAP79mY?e=3yxZxw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2642" t="s">
        <v>4787</v>
      </c>
    </row>
    <row r="2643" spans="1:15" hidden="1" x14ac:dyDescent="0.3">
      <c r="A2643" t="s">
        <v>2639</v>
      </c>
      <c r="B2643">
        <v>394293</v>
      </c>
      <c r="C2643" t="s">
        <v>2785</v>
      </c>
      <c r="D2643" s="12">
        <v>45895</v>
      </c>
      <c r="E2643" t="s">
        <v>3575</v>
      </c>
      <c r="F2643" t="s">
        <v>2798</v>
      </c>
      <c r="G2643" t="s">
        <v>2789</v>
      </c>
      <c r="H2643" t="str">
        <f>IF(_xlfn.XLOOKUP(E2643,LD_01[DOCUMENTO],LD_01[REVISÃO])=F2643,"VIGENTE","OBSOLETO")</f>
        <v>OBSOLETO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https://aterpa-my.sharepoint.com/:f:/g/personal/luis_nunes_aterpa_com_br/IgCVlEOybDu1RrUmmUcPpVgkATRdwz5TarAfYpSYiAP79mY?e=3yxZxw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01\MSV-163MS-626-628\https://aterpa-my.sharepoint.com/:f:/g/personal/luis_nunes_aterpa_com_br/IgCVlEOybDu1RrUmmUcPpVgkATRdwz5TarAfYpSYiAP79mY?e=3yxZxw\OBSOLETO</v>
      </c>
      <c r="O2643" t="s">
        <v>4355</v>
      </c>
    </row>
    <row r="2644" spans="1:15" hidden="1" x14ac:dyDescent="0.3">
      <c r="A2644" t="s">
        <v>2643</v>
      </c>
      <c r="B2644">
        <v>6914947</v>
      </c>
      <c r="C2644" t="s">
        <v>2785</v>
      </c>
      <c r="D2644" s="12">
        <v>45895</v>
      </c>
      <c r="E2644" t="s">
        <v>3638</v>
      </c>
      <c r="F2644" t="s">
        <v>2819</v>
      </c>
      <c r="G2644" t="s">
        <v>2788</v>
      </c>
      <c r="H2644" t="str">
        <f>IF(_xlfn.XLOOKUP(E2644,LD_01[DOCUMENTO],LD_01[REVISÃO])=F2644,"VIGENTE","OBSOLETO")</f>
        <v>VIGENTE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https://aterpa-my.sharepoint.com/:f:/g/personal/luis_nunes_aterpa_com_br/IgCVlEOybDu1RrUmmUcPpVgkATRdwz5TarAfYpSYiAP79mY?e=3yxZxw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4" t="s">
        <v>4355</v>
      </c>
    </row>
    <row r="2645" spans="1:15" hidden="1" x14ac:dyDescent="0.3">
      <c r="A2645" t="s">
        <v>2644</v>
      </c>
      <c r="B2645">
        <v>925804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2789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https://aterpa-my.sharepoint.com/:f:/g/personal/luis_nunes_aterpa_com_br/IgCVlEOybDu1RrUmmUcPpVgkATRdwz5TarAfYpSYiAP79mY?e=3yxZxw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5" t="s">
        <v>4355</v>
      </c>
    </row>
    <row r="2646" spans="1:15" hidden="1" x14ac:dyDescent="0.3">
      <c r="A2646" t="s">
        <v>2645</v>
      </c>
      <c r="B2646">
        <v>6917529</v>
      </c>
      <c r="C2646" t="s">
        <v>2785</v>
      </c>
      <c r="D2646" s="12">
        <v>45895</v>
      </c>
      <c r="E2646" t="s">
        <v>3639</v>
      </c>
      <c r="F2646" t="s">
        <v>2819</v>
      </c>
      <c r="G2646" t="s">
        <v>2788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https://aterpa-my.sharepoint.com/:f:/g/personal/luis_nunes_aterpa_com_br/IgCVlEOybDu1RrUmmUcPpVgkATRdwz5TarAfYpSYiAP79mY?e=3yxZxw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6" t="s">
        <v>4355</v>
      </c>
    </row>
    <row r="2647" spans="1:15" hidden="1" x14ac:dyDescent="0.3">
      <c r="A2647" t="s">
        <v>2646</v>
      </c>
      <c r="B2647">
        <v>1171651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2789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https://aterpa-my.sharepoint.com/:f:/g/personal/luis_nunes_aterpa_com_br/IgCVlEOybDu1RrUmmUcPpVgkATRdwz5TarAfYpSYiAP79mY?e=3yxZxw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7" t="s">
        <v>4355</v>
      </c>
    </row>
    <row r="2648" spans="1:15" hidden="1" x14ac:dyDescent="0.3">
      <c r="A2648" t="s">
        <v>2647</v>
      </c>
      <c r="B2648">
        <v>6894736</v>
      </c>
      <c r="C2648" t="s">
        <v>2785</v>
      </c>
      <c r="D2648" s="12">
        <v>45895</v>
      </c>
      <c r="E2648" t="s">
        <v>3640</v>
      </c>
      <c r="F2648" t="s">
        <v>2819</v>
      </c>
      <c r="G2648" t="s">
        <v>2788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https://aterpa-my.sharepoint.com/:f:/g/personal/luis_nunes_aterpa_com_br/IgCVlEOybDu1RrUmmUcPpVgkATRdwz5TarAfYpSYiAP79mY?e=3yxZxw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8" t="s">
        <v>4355</v>
      </c>
    </row>
    <row r="2649" spans="1:15" hidden="1" x14ac:dyDescent="0.3">
      <c r="A2649" t="s">
        <v>2648</v>
      </c>
      <c r="B2649">
        <v>1017002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2789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https://aterpa-my.sharepoint.com/:f:/g/personal/luis_nunes_aterpa_com_br/IgCVlEOybDu1RrUmmUcPpVgkATRdwz5TarAfYpSYiAP79mY?e=3yxZxw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49" t="s">
        <v>4355</v>
      </c>
    </row>
    <row r="2650" spans="1:15" hidden="1" x14ac:dyDescent="0.3">
      <c r="A2650" t="s">
        <v>2649</v>
      </c>
      <c r="B2650">
        <v>6620988</v>
      </c>
      <c r="C2650" t="s">
        <v>2785</v>
      </c>
      <c r="D2650" s="12">
        <v>45895</v>
      </c>
      <c r="E2650" t="s">
        <v>3641</v>
      </c>
      <c r="F2650" t="s">
        <v>2819</v>
      </c>
      <c r="G2650" t="s">
        <v>2788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https://aterpa-my.sharepoint.com/:f:/g/personal/luis_nunes_aterpa_com_br/IgCVlEOybDu1RrUmmUcPpVgkATRdwz5TarAfYpSYiAP79mY?e=3yxZxw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50" t="s">
        <v>4355</v>
      </c>
    </row>
    <row r="2651" spans="1:15" hidden="1" x14ac:dyDescent="0.3">
      <c r="A2651" t="s">
        <v>2650</v>
      </c>
      <c r="B2651">
        <v>691871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2789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https://aterpa-my.sharepoint.com/:f:/g/personal/luis_nunes_aterpa_com_br/IgCVlEOybDu1RrUmmUcPpVgkATRdwz5TarAfYpSYiAP79mY?e=3yxZxw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51" t="s">
        <v>4355</v>
      </c>
    </row>
    <row r="2652" spans="1:15" hidden="1" x14ac:dyDescent="0.3">
      <c r="A2652" t="s">
        <v>2642</v>
      </c>
      <c r="B2652">
        <v>771299</v>
      </c>
      <c r="C2652" t="s">
        <v>2785</v>
      </c>
      <c r="D2652" s="12">
        <v>45895</v>
      </c>
      <c r="E2652" t="s">
        <v>3636</v>
      </c>
      <c r="F2652" t="s">
        <v>2792</v>
      </c>
      <c r="G2652" t="s">
        <v>2789</v>
      </c>
      <c r="H2652" t="str">
        <f>IF(_xlfn.XLOOKUP(E2652,LD_01[DOCUMENTO],LD_01[REVISÃO])=F2652,"VIGENTE","OBSOLETO")</f>
        <v>OBSOLETO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https://aterpa-my.sharepoint.com/:f:/g/personal/luis_nunes_aterpa_com_br/IgCVlEOybDu1RrUmmUcPpVgkATRdwz5TarAfYpSYiAP79mY?e=3yxZxw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01\MSV-163MS-634-RET\https://aterpa-my.sharepoint.com/:f:/g/personal/luis_nunes_aterpa_com_br/IgCVlEOybDu1RrUmmUcPpVgkATRdwz5TarAfYpSYiAP79mY?e=3yxZxw\OBSOLETO</v>
      </c>
      <c r="O2652" t="s">
        <v>4355</v>
      </c>
    </row>
    <row r="2653" spans="1:15" hidden="1" x14ac:dyDescent="0.3">
      <c r="A2653" t="s">
        <v>2640</v>
      </c>
      <c r="B2653">
        <v>2479360</v>
      </c>
      <c r="C2653" t="s">
        <v>2785</v>
      </c>
      <c r="D2653" s="12">
        <v>45895</v>
      </c>
      <c r="E2653" t="s">
        <v>3626</v>
      </c>
      <c r="F2653" t="s">
        <v>2800</v>
      </c>
      <c r="G2653" t="s">
        <v>2788</v>
      </c>
      <c r="H2653" t="str">
        <f>IF(_xlfn.XLOOKUP(E2653,LD_01[DOCUMENTO],LD_01[REVISÃO])=F2653,"VIGENTE","OBSOLETO")</f>
        <v>VIGENTE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https://aterpa-my.sharepoint.com/:f:/g/personal/luis_nunes_aterpa_com_br/IgCVlEOybDu1RrUmmUcPpVgkATRdwz5TarAfYpSYiAP79mY?e=3yxZxw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53" t="s">
        <v>4355</v>
      </c>
    </row>
    <row r="2654" spans="1:15" hidden="1" x14ac:dyDescent="0.3">
      <c r="A2654" t="s">
        <v>2641</v>
      </c>
      <c r="B2654">
        <v>6944735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2789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https://aterpa-my.sharepoint.com/:f:/g/personal/luis_nunes_aterpa_com_br/IgCVlEOybDu1RrUmmUcPpVgkATRdwz5TarAfYpSYiAP79mY?e=3yxZxw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654" t="s">
        <v>4355</v>
      </c>
    </row>
    <row r="2655" spans="1:15" hidden="1" x14ac:dyDescent="0.3">
      <c r="A2655" t="s">
        <v>2651</v>
      </c>
      <c r="B2655">
        <v>1843812</v>
      </c>
      <c r="C2655" t="s">
        <v>2785</v>
      </c>
      <c r="D2655" s="12">
        <v>45895</v>
      </c>
      <c r="E2655" t="s">
        <v>3690</v>
      </c>
      <c r="F2655" t="s">
        <v>2798</v>
      </c>
      <c r="G2655" t="s">
        <v>2788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https://aterpa-my.sharepoint.com/:f:/g/personal/luis_nunes_aterpa_com_br/IgCVlEOybDu1RrUmmUcPpVgkATRdwz5TarAfYpSYiAP79mY?e=3yxZxw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55" t="s">
        <v>4355</v>
      </c>
    </row>
    <row r="2656" spans="1:15" hidden="1" x14ac:dyDescent="0.3">
      <c r="A2656" t="s">
        <v>2652</v>
      </c>
      <c r="B2656">
        <v>1097561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2789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https://aterpa-my.sharepoint.com/:f:/g/personal/luis_nunes_aterpa_com_br/IgCVlEOybDu1RrUmmUcPpVgkATRdwz5TarAfYpSYiAP79mY?e=3yxZxw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56" t="s">
        <v>4355</v>
      </c>
    </row>
    <row r="2657" spans="1:15" hidden="1" x14ac:dyDescent="0.3">
      <c r="A2657" t="s">
        <v>2653</v>
      </c>
      <c r="B2657">
        <v>1798874</v>
      </c>
      <c r="C2657" t="s">
        <v>2785</v>
      </c>
      <c r="D2657" s="12">
        <v>45895</v>
      </c>
      <c r="E2657" t="s">
        <v>3692</v>
      </c>
      <c r="F2657" t="s">
        <v>2798</v>
      </c>
      <c r="G2657" t="s">
        <v>2788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https://aterpa-my.sharepoint.com/:f:/g/personal/luis_nunes_aterpa_com_br/IgCVlEOybDu1RrUmmUcPpVgkATRdwz5TarAfYpSYiAP79mY?e=3yxZxw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57" t="s">
        <v>4355</v>
      </c>
    </row>
    <row r="2658" spans="1:15" hidden="1" x14ac:dyDescent="0.3">
      <c r="A2658" t="s">
        <v>2654</v>
      </c>
      <c r="B2658">
        <v>544993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2789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https://aterpa-my.sharepoint.com/:f:/g/personal/luis_nunes_aterpa_com_br/IgCVlEOybDu1RrUmmUcPpVgkATRdwz5TarAfYpSYiAP79mY?e=3yxZxw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58" t="s">
        <v>4355</v>
      </c>
    </row>
    <row r="2659" spans="1:15" hidden="1" x14ac:dyDescent="0.3">
      <c r="A2659" t="s">
        <v>2655</v>
      </c>
      <c r="B2659">
        <v>1764944</v>
      </c>
      <c r="C2659" t="s">
        <v>2785</v>
      </c>
      <c r="D2659" s="12">
        <v>45895</v>
      </c>
      <c r="E2659" t="s">
        <v>3693</v>
      </c>
      <c r="F2659" t="s">
        <v>2798</v>
      </c>
      <c r="G2659" t="s">
        <v>2788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https://aterpa-my.sharepoint.com/:f:/g/personal/luis_nunes_aterpa_com_br/IgCVlEOybDu1RrUmmUcPpVgkATRdwz5TarAfYpSYiAP79mY?e=3yxZxw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59" t="s">
        <v>4355</v>
      </c>
    </row>
    <row r="2660" spans="1:15" hidden="1" x14ac:dyDescent="0.3">
      <c r="A2660" t="s">
        <v>2656</v>
      </c>
      <c r="B2660">
        <v>1166708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2789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https://aterpa-my.sharepoint.com/:f:/g/personal/luis_nunes_aterpa_com_br/IgCVlEOybDu1RrUmmUcPpVgkATRdwz5TarAfYpSYiAP79mY?e=3yxZxw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60" t="s">
        <v>4355</v>
      </c>
    </row>
    <row r="2661" spans="1:15" hidden="1" x14ac:dyDescent="0.3">
      <c r="A2661" t="s">
        <v>2657</v>
      </c>
      <c r="B2661">
        <v>4006097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2788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https://aterpa-my.sharepoint.com/:f:/g/personal/luis_nunes_aterpa_com_br/IgCVlEOybDu1RrUmmUcPpVgkATRdwz5TarAfYpSYiAP79mY?e=3yxZxw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61" t="s">
        <v>4355</v>
      </c>
    </row>
    <row r="2662" spans="1:15" hidden="1" x14ac:dyDescent="0.3">
      <c r="A2662" t="s">
        <v>2658</v>
      </c>
      <c r="B2662">
        <v>1322828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4076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https://aterpa-my.sharepoint.com/:f:/g/personal/luis_nunes_aterpa_com_br/IgCVlEOybDu1RrUmmUcPpVgkATRdwz5TarAfYpSYiAP79mY?e=3yxZxw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62" t="s">
        <v>4355</v>
      </c>
    </row>
    <row r="2663" spans="1:15" hidden="1" x14ac:dyDescent="0.3">
      <c r="A2663" t="s">
        <v>2661</v>
      </c>
      <c r="B2663">
        <v>3520879</v>
      </c>
      <c r="C2663" t="s">
        <v>2785</v>
      </c>
      <c r="D2663" s="12">
        <v>45895</v>
      </c>
      <c r="E2663" t="s">
        <v>3719</v>
      </c>
      <c r="F2663" t="s">
        <v>2792</v>
      </c>
      <c r="G2663" t="s">
        <v>2788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https://aterpa-my.sharepoint.com/:f:/g/personal/luis_nunes_aterpa_com_br/IgCVlEOybDu1RrUmmUcPpVgkATRdwz5TarAfYpSYiAP79mY?e=3yxZxw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63" t="s">
        <v>4355</v>
      </c>
    </row>
    <row r="2664" spans="1:15" hidden="1" x14ac:dyDescent="0.3">
      <c r="A2664" t="s">
        <v>2662</v>
      </c>
      <c r="B2664">
        <v>31387755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2789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https://aterpa-my.sharepoint.com/:f:/g/personal/luis_nunes_aterpa_com_br/IgCVlEOybDu1RrUmmUcPpVgkATRdwz5TarAfYpSYiAP79mY?e=3yxZxw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64" t="s">
        <v>4355</v>
      </c>
    </row>
    <row r="2665" spans="1:15" hidden="1" x14ac:dyDescent="0.3">
      <c r="A2665" t="s">
        <v>2663</v>
      </c>
      <c r="B2665">
        <v>5071565</v>
      </c>
      <c r="C2665" t="s">
        <v>2785</v>
      </c>
      <c r="D2665" s="12">
        <v>45895</v>
      </c>
      <c r="E2665" t="s">
        <v>3720</v>
      </c>
      <c r="F2665" t="s">
        <v>2800</v>
      </c>
      <c r="G2665" t="s">
        <v>2788</v>
      </c>
      <c r="H2665" t="str">
        <f>IF(_xlfn.XLOOKUP(E2665,LD_01[DOCUMENTO],LD_01[REVISÃO])=F2665,"VIGENTE","OBSOLETO")</f>
        <v>OBSOLETO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https://aterpa-my.sharepoint.com/:f:/g/personal/luis_nunes_aterpa_com_br/IgCVlEOybDu1RrUmmUcPpVgkATRdwz5TarAfYpSYiAP79mY?e=3yxZxw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65" t="s">
        <v>4355</v>
      </c>
    </row>
    <row r="2666" spans="1:15" hidden="1" x14ac:dyDescent="0.3">
      <c r="A2666" t="s">
        <v>2664</v>
      </c>
      <c r="B2666">
        <v>624580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2789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https://aterpa-my.sharepoint.com/:f:/g/personal/luis_nunes_aterpa_com_br/IgCVlEOybDu1RrUmmUcPpVgkATRdwz5TarAfYpSYiAP79mY?e=3yxZxw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66" t="s">
        <v>4355</v>
      </c>
    </row>
    <row r="2667" spans="1:15" hidden="1" x14ac:dyDescent="0.3">
      <c r="A2667" t="s">
        <v>2665</v>
      </c>
      <c r="B2667">
        <v>5062865</v>
      </c>
      <c r="C2667" t="s">
        <v>2785</v>
      </c>
      <c r="D2667" s="12">
        <v>45895</v>
      </c>
      <c r="E2667" t="s">
        <v>3722</v>
      </c>
      <c r="F2667" t="s">
        <v>2800</v>
      </c>
      <c r="G2667" t="s">
        <v>2788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https://aterpa-my.sharepoint.com/:f:/g/personal/luis_nunes_aterpa_com_br/IgCVlEOybDu1RrUmmUcPpVgkATRdwz5TarAfYpSYiAP79mY?e=3yxZxw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67" t="s">
        <v>4355</v>
      </c>
    </row>
    <row r="2668" spans="1:15" hidden="1" x14ac:dyDescent="0.3">
      <c r="A2668" t="s">
        <v>2666</v>
      </c>
      <c r="B2668">
        <v>683337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2789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https://aterpa-my.sharepoint.com/:f:/g/personal/luis_nunes_aterpa_com_br/IgCVlEOybDu1RrUmmUcPpVgkATRdwz5TarAfYpSYiAP79mY?e=3yxZxw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68" t="s">
        <v>4355</v>
      </c>
    </row>
    <row r="2669" spans="1:15" hidden="1" x14ac:dyDescent="0.3">
      <c r="A2669" t="s">
        <v>2667</v>
      </c>
      <c r="B2669">
        <v>8205393</v>
      </c>
      <c r="C2669" t="s">
        <v>2785</v>
      </c>
      <c r="D2669" s="12">
        <v>45895</v>
      </c>
      <c r="E2669" t="s">
        <v>3723</v>
      </c>
      <c r="F2669" t="s">
        <v>2800</v>
      </c>
      <c r="G2669" t="s">
        <v>2788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https://aterpa-my.sharepoint.com/:f:/g/personal/luis_nunes_aterpa_com_br/IgCVlEOybDu1RrUmmUcPpVgkATRdwz5TarAfYpSYiAP79mY?e=3yxZxw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69" t="s">
        <v>4355</v>
      </c>
    </row>
    <row r="2670" spans="1:15" hidden="1" x14ac:dyDescent="0.3">
      <c r="A2670" t="s">
        <v>2668</v>
      </c>
      <c r="B2670">
        <v>634468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2789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https://aterpa-my.sharepoint.com/:f:/g/personal/luis_nunes_aterpa_com_br/IgCVlEOybDu1RrUmmUcPpVgkATRdwz5TarAfYpSYiAP79mY?e=3yxZxw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70" t="s">
        <v>4355</v>
      </c>
    </row>
    <row r="2671" spans="1:15" hidden="1" x14ac:dyDescent="0.3">
      <c r="A2671" t="s">
        <v>2669</v>
      </c>
      <c r="B2671">
        <v>4091199</v>
      </c>
      <c r="C2671" t="s">
        <v>2785</v>
      </c>
      <c r="D2671" s="12">
        <v>45895</v>
      </c>
      <c r="E2671" t="s">
        <v>3725</v>
      </c>
      <c r="F2671" t="s">
        <v>2800</v>
      </c>
      <c r="G2671" t="s">
        <v>2788</v>
      </c>
      <c r="H2671" t="str">
        <f>IF(_xlfn.XLOOKUP(E2671,LD_01[DOCUMENTO],LD_01[REVISÃO])=F2671,"VIGENTE","OBSOLETO")</f>
        <v>VIGENTE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https://aterpa-my.sharepoint.com/:f:/g/personal/luis_nunes_aterpa_com_br/IgCVlEOybDu1RrUmmUcPpVgkATRdwz5TarAfYpSYiAP79mY?e=3yxZxw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1" t="s">
        <v>4355</v>
      </c>
    </row>
    <row r="2672" spans="1:15" hidden="1" x14ac:dyDescent="0.3">
      <c r="A2672" t="s">
        <v>2670</v>
      </c>
      <c r="B2672">
        <v>364438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2789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https://aterpa-my.sharepoint.com/:f:/g/personal/luis_nunes_aterpa_com_br/IgCVlEOybDu1RrUmmUcPpVgkATRdwz5TarAfYpSYiAP79mY?e=3yxZxw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2" t="s">
        <v>4355</v>
      </c>
    </row>
    <row r="2673" spans="1:15" hidden="1" x14ac:dyDescent="0.3">
      <c r="A2673" t="s">
        <v>2671</v>
      </c>
      <c r="B2673">
        <v>4073202</v>
      </c>
      <c r="C2673" t="s">
        <v>2785</v>
      </c>
      <c r="D2673" s="12">
        <v>45895</v>
      </c>
      <c r="E2673" t="s">
        <v>3726</v>
      </c>
      <c r="F2673" t="s">
        <v>2800</v>
      </c>
      <c r="G2673" t="s">
        <v>2788</v>
      </c>
      <c r="H2673" t="str">
        <f>IF(_xlfn.XLOOKUP(E2673,LD_01[DOCUMENTO],LD_01[REVISÃO])=F2673,"VIGENTE","OBSOLETO")</f>
        <v>OBSOLETO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https://aterpa-my.sharepoint.com/:f:/g/personal/luis_nunes_aterpa_com_br/IgCVlEOybDu1RrUmmUcPpVgkATRdwz5TarAfYpSYiAP79mY?e=3yxZxw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73" t="s">
        <v>4355</v>
      </c>
    </row>
    <row r="2674" spans="1:15" hidden="1" x14ac:dyDescent="0.3">
      <c r="A2674" t="s">
        <v>2672</v>
      </c>
      <c r="B2674">
        <v>521116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2789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https://aterpa-my.sharepoint.com/:f:/g/personal/luis_nunes_aterpa_com_br/IgCVlEOybDu1RrUmmUcPpVgkATRdwz5TarAfYpSYiAP79mY?e=3yxZxw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74" t="s">
        <v>4355</v>
      </c>
    </row>
    <row r="2675" spans="1:15" hidden="1" x14ac:dyDescent="0.3">
      <c r="A2675" t="s">
        <v>2673</v>
      </c>
      <c r="B2675">
        <v>4052968</v>
      </c>
      <c r="C2675" t="s">
        <v>2785</v>
      </c>
      <c r="D2675" s="12">
        <v>45895</v>
      </c>
      <c r="E2675" t="s">
        <v>3727</v>
      </c>
      <c r="F2675" t="s">
        <v>2800</v>
      </c>
      <c r="G2675" t="s">
        <v>2788</v>
      </c>
      <c r="H2675" t="str">
        <f>IF(_xlfn.XLOOKUP(E2675,LD_01[DOCUMENTO],LD_01[REVISÃO])=F2675,"VIGENTE","OBSOLETO")</f>
        <v>VIGENTE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https://aterpa-my.sharepoint.com/:f:/g/personal/luis_nunes_aterpa_com_br/IgCVlEOybDu1RrUmmUcPpVgkATRdwz5TarAfYpSYiAP79mY?e=3yxZxw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5" t="s">
        <v>4355</v>
      </c>
    </row>
    <row r="2676" spans="1:15" hidden="1" x14ac:dyDescent="0.3">
      <c r="A2676" t="s">
        <v>2674</v>
      </c>
      <c r="B2676">
        <v>478745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2789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https://aterpa-my.sharepoint.com/:f:/g/personal/luis_nunes_aterpa_com_br/IgCVlEOybDu1RrUmmUcPpVgkATRdwz5TarAfYpSYiAP79mY?e=3yxZxw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6" t="s">
        <v>4355</v>
      </c>
    </row>
    <row r="2677" spans="1:15" hidden="1" x14ac:dyDescent="0.3">
      <c r="A2677" t="s">
        <v>2675</v>
      </c>
      <c r="B2677">
        <v>1874298</v>
      </c>
      <c r="C2677" t="s">
        <v>2785</v>
      </c>
      <c r="D2677" s="12">
        <v>45895</v>
      </c>
      <c r="E2677" t="s">
        <v>3728</v>
      </c>
      <c r="F2677" t="s">
        <v>2800</v>
      </c>
      <c r="G2677" t="s">
        <v>2788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https://aterpa-my.sharepoint.com/:f:/g/personal/luis_nunes_aterpa_com_br/IgCVlEOybDu1RrUmmUcPpVgkATRdwz5TarAfYpSYiAP79mY?e=3yxZxw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7" t="s">
        <v>4355</v>
      </c>
    </row>
    <row r="2678" spans="1:15" hidden="1" x14ac:dyDescent="0.3">
      <c r="A2678" t="s">
        <v>2676</v>
      </c>
      <c r="B2678">
        <v>319270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2789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https://aterpa-my.sharepoint.com/:f:/g/personal/luis_nunes_aterpa_com_br/IgCVlEOybDu1RrUmmUcPpVgkATRdwz5TarAfYpSYiAP79mY?e=3yxZxw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678" t="s">
        <v>4355</v>
      </c>
    </row>
    <row r="2679" spans="1:15" hidden="1" x14ac:dyDescent="0.3">
      <c r="A2679" t="s">
        <v>2677</v>
      </c>
      <c r="B2679">
        <v>1845308</v>
      </c>
      <c r="C2679" t="s">
        <v>2785</v>
      </c>
      <c r="D2679" s="12">
        <v>45895</v>
      </c>
      <c r="E2679" t="s">
        <v>4077</v>
      </c>
      <c r="F2679" t="s">
        <v>2787</v>
      </c>
      <c r="G2679" t="s">
        <v>2788</v>
      </c>
      <c r="H2679" t="str">
        <f>IF(_xlfn.XLOOKUP(E2679,LD_01[DOCUMENTO],LD_01[REVISÃO])=F2679,"VIGENTE","OBSOLETO")</f>
        <v>OBSOLETO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https://aterpa-my.sharepoint.com/:f:/g/personal/luis_nunes_aterpa_com_br/IgCVlEOybDu1RrUmmUcPpVgkATRdwz5TarAfYpSYiAP79mY?e=3yxZxw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79" t="s">
        <v>4787</v>
      </c>
    </row>
    <row r="2680" spans="1:15" hidden="1" x14ac:dyDescent="0.3">
      <c r="A2680" t="s">
        <v>2678</v>
      </c>
      <c r="B2680">
        <v>336019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2789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https://aterpa-my.sharepoint.com/:f:/g/personal/luis_nunes_aterpa_com_br/IgCVlEOybDu1RrUmmUcPpVgkATRdwz5TarAfYpSYiAP79mY?e=3yxZxw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0" t="s">
        <v>4787</v>
      </c>
    </row>
    <row r="2681" spans="1:15" hidden="1" x14ac:dyDescent="0.3">
      <c r="A2681" t="s">
        <v>2681</v>
      </c>
      <c r="B2681">
        <v>837062</v>
      </c>
      <c r="C2681" t="s">
        <v>2785</v>
      </c>
      <c r="D2681" s="12">
        <v>45895</v>
      </c>
      <c r="E2681" t="s">
        <v>3852</v>
      </c>
      <c r="F2681" t="s">
        <v>2792</v>
      </c>
      <c r="G2681" t="s">
        <v>2788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https://aterpa-my.sharepoint.com/:f:/g/personal/luis_nunes_aterpa_com_br/IgCVlEOybDu1RrUmmUcPpVgkATRdwz5TarAfYpSYiAP79mY?e=3yxZxw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1" t="s">
        <v>4355</v>
      </c>
    </row>
    <row r="2682" spans="1:15" hidden="1" x14ac:dyDescent="0.3">
      <c r="A2682" t="s">
        <v>2682</v>
      </c>
      <c r="B2682">
        <v>389819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2789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https://aterpa-my.sharepoint.com/:f:/g/personal/luis_nunes_aterpa_com_br/IgCVlEOybDu1RrUmmUcPpVgkATRdwz5TarAfYpSYiAP79mY?e=3yxZxw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2" t="s">
        <v>4355</v>
      </c>
    </row>
    <row r="2683" spans="1:15" hidden="1" x14ac:dyDescent="0.3">
      <c r="A2683" t="s">
        <v>2683</v>
      </c>
      <c r="B2683">
        <v>1454281</v>
      </c>
      <c r="C2683" t="s">
        <v>2785</v>
      </c>
      <c r="D2683" s="12">
        <v>45895</v>
      </c>
      <c r="E2683" t="s">
        <v>3853</v>
      </c>
      <c r="F2683" t="s">
        <v>2792</v>
      </c>
      <c r="G2683" t="s">
        <v>2788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https://aterpa-my.sharepoint.com/:f:/g/personal/luis_nunes_aterpa_com_br/IgCVlEOybDu1RrUmmUcPpVgkATRdwz5TarAfYpSYiAP79mY?e=3yxZxw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3" t="s">
        <v>4355</v>
      </c>
    </row>
    <row r="2684" spans="1:15" hidden="1" x14ac:dyDescent="0.3">
      <c r="A2684" t="s">
        <v>2684</v>
      </c>
      <c r="B2684">
        <v>634471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2789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https://aterpa-my.sharepoint.com/:f:/g/personal/luis_nunes_aterpa_com_br/IgCVlEOybDu1RrUmmUcPpVgkATRdwz5TarAfYpSYiAP79mY?e=3yxZxw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4" t="s">
        <v>4355</v>
      </c>
    </row>
    <row r="2685" spans="1:15" hidden="1" x14ac:dyDescent="0.3">
      <c r="A2685" t="s">
        <v>2685</v>
      </c>
      <c r="B2685">
        <v>616732</v>
      </c>
      <c r="C2685" t="s">
        <v>2785</v>
      </c>
      <c r="D2685" s="12">
        <v>45895</v>
      </c>
      <c r="E2685" t="s">
        <v>3854</v>
      </c>
      <c r="F2685" t="s">
        <v>2792</v>
      </c>
      <c r="G2685" t="s">
        <v>2788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https://aterpa-my.sharepoint.com/:f:/g/personal/luis_nunes_aterpa_com_br/IgCVlEOybDu1RrUmmUcPpVgkATRdwz5TarAfYpSYiAP79mY?e=3yxZxw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5" t="s">
        <v>4355</v>
      </c>
    </row>
    <row r="2686" spans="1:15" hidden="1" x14ac:dyDescent="0.3">
      <c r="A2686" t="s">
        <v>2686</v>
      </c>
      <c r="B2686">
        <v>269424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2789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https://aterpa-my.sharepoint.com/:f:/g/personal/luis_nunes_aterpa_com_br/IgCVlEOybDu1RrUmmUcPpVgkATRdwz5TarAfYpSYiAP79mY?e=3yxZxw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6" t="s">
        <v>4355</v>
      </c>
    </row>
    <row r="2687" spans="1:15" hidden="1" x14ac:dyDescent="0.3">
      <c r="A2687" t="s">
        <v>2687</v>
      </c>
      <c r="B2687">
        <v>1510695</v>
      </c>
      <c r="C2687" t="s">
        <v>2785</v>
      </c>
      <c r="D2687" s="12">
        <v>45895</v>
      </c>
      <c r="E2687" t="s">
        <v>3855</v>
      </c>
      <c r="F2687" t="s">
        <v>2792</v>
      </c>
      <c r="G2687" t="s">
        <v>2788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https://aterpa-my.sharepoint.com/:f:/g/personal/luis_nunes_aterpa_com_br/IgCVlEOybDu1RrUmmUcPpVgkATRdwz5TarAfYpSYiAP79mY?e=3yxZxw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7" t="s">
        <v>4355</v>
      </c>
    </row>
    <row r="2688" spans="1:15" hidden="1" x14ac:dyDescent="0.3">
      <c r="A2688" t="s">
        <v>2688</v>
      </c>
      <c r="B2688">
        <v>628435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2789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https://aterpa-my.sharepoint.com/:f:/g/personal/luis_nunes_aterpa_com_br/IgCVlEOybDu1RrUmmUcPpVgkATRdwz5TarAfYpSYiAP79mY?e=3yxZxw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8" t="s">
        <v>4355</v>
      </c>
    </row>
    <row r="2689" spans="1:15" hidden="1" x14ac:dyDescent="0.3">
      <c r="A2689" t="s">
        <v>2689</v>
      </c>
      <c r="B2689">
        <v>901220</v>
      </c>
      <c r="C2689" t="s">
        <v>2785</v>
      </c>
      <c r="D2689" s="12">
        <v>45895</v>
      </c>
      <c r="E2689" t="s">
        <v>3856</v>
      </c>
      <c r="F2689" t="s">
        <v>2792</v>
      </c>
      <c r="G2689" t="s">
        <v>2788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https://aterpa-my.sharepoint.com/:f:/g/personal/luis_nunes_aterpa_com_br/IgCVlEOybDu1RrUmmUcPpVgkATRdwz5TarAfYpSYiAP79mY?e=3yxZxw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89" t="s">
        <v>4355</v>
      </c>
    </row>
    <row r="2690" spans="1:15" hidden="1" x14ac:dyDescent="0.3">
      <c r="A2690" t="s">
        <v>2690</v>
      </c>
      <c r="B2690">
        <v>503982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2789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https://aterpa-my.sharepoint.com/:f:/g/personal/luis_nunes_aterpa_com_br/IgCVlEOybDu1RrUmmUcPpVgkATRdwz5TarAfYpSYiAP79mY?e=3yxZxw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0" t="s">
        <v>4355</v>
      </c>
    </row>
    <row r="2691" spans="1:15" hidden="1" x14ac:dyDescent="0.3">
      <c r="A2691" t="s">
        <v>2691</v>
      </c>
      <c r="B2691">
        <v>236930</v>
      </c>
      <c r="C2691" t="s">
        <v>2785</v>
      </c>
      <c r="D2691" s="12">
        <v>45895</v>
      </c>
      <c r="E2691" t="s">
        <v>3857</v>
      </c>
      <c r="F2691" t="s">
        <v>2792</v>
      </c>
      <c r="G2691" t="s">
        <v>2788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https://aterpa-my.sharepoint.com/:f:/g/personal/luis_nunes_aterpa_com_br/IgCVlEOybDu1RrUmmUcPpVgkATRdwz5TarAfYpSYiAP79mY?e=3yxZxw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1" t="s">
        <v>4355</v>
      </c>
    </row>
    <row r="2692" spans="1:15" hidden="1" x14ac:dyDescent="0.3">
      <c r="A2692" t="s">
        <v>2692</v>
      </c>
      <c r="B2692">
        <v>154446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2789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https://aterpa-my.sharepoint.com/:f:/g/personal/luis_nunes_aterpa_com_br/IgCVlEOybDu1RrUmmUcPpVgkATRdwz5TarAfYpSYiAP79mY?e=3yxZxw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2" t="s">
        <v>4355</v>
      </c>
    </row>
    <row r="2693" spans="1:15" hidden="1" x14ac:dyDescent="0.3">
      <c r="A2693" t="s">
        <v>2693</v>
      </c>
      <c r="B2693">
        <v>1068545</v>
      </c>
      <c r="C2693" t="s">
        <v>2785</v>
      </c>
      <c r="D2693" s="12">
        <v>45895</v>
      </c>
      <c r="E2693" t="s">
        <v>3858</v>
      </c>
      <c r="F2693" t="s">
        <v>2792</v>
      </c>
      <c r="G2693" t="s">
        <v>2788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https://aterpa-my.sharepoint.com/:f:/g/personal/luis_nunes_aterpa_com_br/IgCVlEOybDu1RrUmmUcPpVgkATRdwz5TarAfYpSYiAP79mY?e=3yxZxw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3" t="s">
        <v>4355</v>
      </c>
    </row>
    <row r="2694" spans="1:15" hidden="1" x14ac:dyDescent="0.3">
      <c r="A2694" t="s">
        <v>2694</v>
      </c>
      <c r="B2694">
        <v>685915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2789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https://aterpa-my.sharepoint.com/:f:/g/personal/luis_nunes_aterpa_com_br/IgCVlEOybDu1RrUmmUcPpVgkATRdwz5TarAfYpSYiAP79mY?e=3yxZxw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4" t="s">
        <v>4355</v>
      </c>
    </row>
    <row r="2695" spans="1:15" hidden="1" x14ac:dyDescent="0.3">
      <c r="A2695" t="s">
        <v>2695</v>
      </c>
      <c r="B2695">
        <v>2196231</v>
      </c>
      <c r="C2695" t="s">
        <v>2785</v>
      </c>
      <c r="D2695" s="12">
        <v>45895</v>
      </c>
      <c r="E2695" t="s">
        <v>3859</v>
      </c>
      <c r="F2695" t="s">
        <v>2792</v>
      </c>
      <c r="G2695" t="s">
        <v>2788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https://aterpa-my.sharepoint.com/:f:/g/personal/luis_nunes_aterpa_com_br/IgCVlEOybDu1RrUmmUcPpVgkATRdwz5TarAfYpSYiAP79mY?e=3yxZxw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5" t="s">
        <v>4355</v>
      </c>
    </row>
    <row r="2696" spans="1:15" hidden="1" x14ac:dyDescent="0.3">
      <c r="A2696" t="s">
        <v>2696</v>
      </c>
      <c r="B2696">
        <v>3482446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2789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https://aterpa-my.sharepoint.com/:f:/g/personal/luis_nunes_aterpa_com_br/IgCVlEOybDu1RrUmmUcPpVgkATRdwz5TarAfYpSYiAP79mY?e=3yxZxw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6" t="s">
        <v>4355</v>
      </c>
    </row>
    <row r="2697" spans="1:15" hidden="1" x14ac:dyDescent="0.3">
      <c r="A2697" t="s">
        <v>2697</v>
      </c>
      <c r="B2697">
        <v>1994847</v>
      </c>
      <c r="C2697" t="s">
        <v>2785</v>
      </c>
      <c r="D2697" s="12">
        <v>45895</v>
      </c>
      <c r="E2697" t="s">
        <v>3860</v>
      </c>
      <c r="F2697" t="s">
        <v>2792</v>
      </c>
      <c r="G2697" t="s">
        <v>2788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https://aterpa-my.sharepoint.com/:f:/g/personal/luis_nunes_aterpa_com_br/IgCVlEOybDu1RrUmmUcPpVgkATRdwz5TarAfYpSYiAP79mY?e=3yxZxw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7" t="s">
        <v>4355</v>
      </c>
    </row>
    <row r="2698" spans="1:15" hidden="1" x14ac:dyDescent="0.3">
      <c r="A2698" t="s">
        <v>2698</v>
      </c>
      <c r="B2698">
        <v>1768158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2789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https://aterpa-my.sharepoint.com/:f:/g/personal/luis_nunes_aterpa_com_br/IgCVlEOybDu1RrUmmUcPpVgkATRdwz5TarAfYpSYiAP79mY?e=3yxZxw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8" t="s">
        <v>4355</v>
      </c>
    </row>
    <row r="2699" spans="1:15" hidden="1" x14ac:dyDescent="0.3">
      <c r="A2699" t="s">
        <v>2699</v>
      </c>
      <c r="B2699">
        <v>5059015</v>
      </c>
      <c r="C2699" t="s">
        <v>2785</v>
      </c>
      <c r="D2699" s="12">
        <v>45895</v>
      </c>
      <c r="E2699" t="s">
        <v>3861</v>
      </c>
      <c r="F2699" t="s">
        <v>2792</v>
      </c>
      <c r="G2699" t="s">
        <v>2788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https://aterpa-my.sharepoint.com/:f:/g/personal/luis_nunes_aterpa_com_br/IgCVlEOybDu1RrUmmUcPpVgkATRdwz5TarAfYpSYiAP79mY?e=3yxZxw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699" t="s">
        <v>4355</v>
      </c>
    </row>
    <row r="2700" spans="1:15" hidden="1" x14ac:dyDescent="0.3">
      <c r="A2700" t="s">
        <v>2700</v>
      </c>
      <c r="B2700">
        <v>2760074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2789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https://aterpa-my.sharepoint.com/:f:/g/personal/luis_nunes_aterpa_com_br/IgCVlEOybDu1RrUmmUcPpVgkATRdwz5TarAfYpSYiAP79mY?e=3yxZxw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0" t="s">
        <v>4355</v>
      </c>
    </row>
    <row r="2701" spans="1:15" hidden="1" x14ac:dyDescent="0.3">
      <c r="A2701" t="s">
        <v>2701</v>
      </c>
      <c r="B2701">
        <v>2417923</v>
      </c>
      <c r="C2701" t="s">
        <v>2785</v>
      </c>
      <c r="D2701" s="12">
        <v>45895</v>
      </c>
      <c r="E2701" t="s">
        <v>3862</v>
      </c>
      <c r="F2701" t="s">
        <v>2792</v>
      </c>
      <c r="G2701" t="s">
        <v>2788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https://aterpa-my.sharepoint.com/:f:/g/personal/luis_nunes_aterpa_com_br/IgCVlEOybDu1RrUmmUcPpVgkATRdwz5TarAfYpSYiAP79mY?e=3yxZxw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1" t="s">
        <v>4355</v>
      </c>
    </row>
    <row r="2702" spans="1:15" hidden="1" x14ac:dyDescent="0.3">
      <c r="A2702" t="s">
        <v>2702</v>
      </c>
      <c r="B2702">
        <v>699576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2789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https://aterpa-my.sharepoint.com/:f:/g/personal/luis_nunes_aterpa_com_br/IgCVlEOybDu1RrUmmUcPpVgkATRdwz5TarAfYpSYiAP79mY?e=3yxZxw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2" t="s">
        <v>4355</v>
      </c>
    </row>
    <row r="2703" spans="1:15" hidden="1" x14ac:dyDescent="0.3">
      <c r="A2703" t="s">
        <v>2703</v>
      </c>
      <c r="B2703">
        <v>1669837</v>
      </c>
      <c r="C2703" t="s">
        <v>2785</v>
      </c>
      <c r="D2703" s="12">
        <v>45895</v>
      </c>
      <c r="E2703" t="s">
        <v>3863</v>
      </c>
      <c r="F2703" t="s">
        <v>2792</v>
      </c>
      <c r="G2703" t="s">
        <v>2788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https://aterpa-my.sharepoint.com/:f:/g/personal/luis_nunes_aterpa_com_br/IgCVlEOybDu1RrUmmUcPpVgkATRdwz5TarAfYpSYiAP79mY?e=3yxZxw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3" t="s">
        <v>4355</v>
      </c>
    </row>
    <row r="2704" spans="1:15" hidden="1" x14ac:dyDescent="0.3">
      <c r="A2704" t="s">
        <v>2704</v>
      </c>
      <c r="B2704">
        <v>550319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2789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https://aterpa-my.sharepoint.com/:f:/g/personal/luis_nunes_aterpa_com_br/IgCVlEOybDu1RrUmmUcPpVgkATRdwz5TarAfYpSYiAP79mY?e=3yxZxw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4" t="s">
        <v>4355</v>
      </c>
    </row>
    <row r="2705" spans="1:15" hidden="1" x14ac:dyDescent="0.3">
      <c r="A2705" t="s">
        <v>2705</v>
      </c>
      <c r="B2705">
        <v>490008</v>
      </c>
      <c r="C2705" t="s">
        <v>2785</v>
      </c>
      <c r="D2705" s="12">
        <v>45895</v>
      </c>
      <c r="E2705" t="s">
        <v>3864</v>
      </c>
      <c r="F2705" t="s">
        <v>2792</v>
      </c>
      <c r="G2705" t="s">
        <v>2788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https://aterpa-my.sharepoint.com/:f:/g/personal/luis_nunes_aterpa_com_br/IgCVlEOybDu1RrUmmUcPpVgkATRdwz5TarAfYpSYiAP79mY?e=3yxZxw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5" t="s">
        <v>4355</v>
      </c>
    </row>
    <row r="2706" spans="1:15" hidden="1" x14ac:dyDescent="0.3">
      <c r="A2706" t="s">
        <v>2706</v>
      </c>
      <c r="B2706">
        <v>1913214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2789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https://aterpa-my.sharepoint.com/:f:/g/personal/luis_nunes_aterpa_com_br/IgCVlEOybDu1RrUmmUcPpVgkATRdwz5TarAfYpSYiAP79mY?e=3yxZxw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6" t="s">
        <v>4355</v>
      </c>
    </row>
    <row r="2707" spans="1:15" hidden="1" x14ac:dyDescent="0.3">
      <c r="A2707" t="s">
        <v>2707</v>
      </c>
      <c r="B2707">
        <v>181218</v>
      </c>
      <c r="C2707" t="s">
        <v>2785</v>
      </c>
      <c r="D2707" s="12">
        <v>45895</v>
      </c>
      <c r="E2707" t="s">
        <v>3865</v>
      </c>
      <c r="F2707" t="s">
        <v>2792</v>
      </c>
      <c r="G2707" t="s">
        <v>2788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https://aterpa-my.sharepoint.com/:f:/g/personal/luis_nunes_aterpa_com_br/IgCVlEOybDu1RrUmmUcPpVgkATRdwz5TarAfYpSYiAP79mY?e=3yxZxw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7" t="s">
        <v>4355</v>
      </c>
    </row>
    <row r="2708" spans="1:15" hidden="1" x14ac:dyDescent="0.3">
      <c r="A2708" t="s">
        <v>2708</v>
      </c>
      <c r="B2708">
        <v>114089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2789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https://aterpa-my.sharepoint.com/:f:/g/personal/luis_nunes_aterpa_com_br/IgCVlEOybDu1RrUmmUcPpVgkATRdwz5TarAfYpSYiAP79mY?e=3yxZxw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8" t="s">
        <v>4355</v>
      </c>
    </row>
    <row r="2709" spans="1:15" hidden="1" x14ac:dyDescent="0.3">
      <c r="A2709" t="s">
        <v>2709</v>
      </c>
      <c r="B2709">
        <v>809955</v>
      </c>
      <c r="C2709" t="s">
        <v>2785</v>
      </c>
      <c r="D2709" s="12">
        <v>45895</v>
      </c>
      <c r="E2709" t="s">
        <v>3866</v>
      </c>
      <c r="F2709" t="s">
        <v>2792</v>
      </c>
      <c r="G2709" t="s">
        <v>2788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https://aterpa-my.sharepoint.com/:f:/g/personal/luis_nunes_aterpa_com_br/IgCVlEOybDu1RrUmmUcPpVgkATRdwz5TarAfYpSYiAP79mY?e=3yxZxw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09" t="s">
        <v>4355</v>
      </c>
    </row>
    <row r="2710" spans="1:15" hidden="1" x14ac:dyDescent="0.3">
      <c r="A2710" t="s">
        <v>2710</v>
      </c>
      <c r="B2710">
        <v>1239265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2789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https://aterpa-my.sharepoint.com/:f:/g/personal/luis_nunes_aterpa_com_br/IgCVlEOybDu1RrUmmUcPpVgkATRdwz5TarAfYpSYiAP79mY?e=3yxZxw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10" t="s">
        <v>4355</v>
      </c>
    </row>
    <row r="2711" spans="1:15" hidden="1" x14ac:dyDescent="0.3">
      <c r="A2711" t="s">
        <v>2679</v>
      </c>
      <c r="B2711">
        <v>877224</v>
      </c>
      <c r="C2711" t="s">
        <v>2785</v>
      </c>
      <c r="D2711" s="12">
        <v>45895</v>
      </c>
      <c r="E2711" t="s">
        <v>3731</v>
      </c>
      <c r="F2711" t="s">
        <v>2800</v>
      </c>
      <c r="G2711" t="s">
        <v>2789</v>
      </c>
      <c r="H2711" t="str">
        <f>IF(_xlfn.XLOOKUP(E2711,LD_01[DOCUMENTO],LD_01[REVISÃO])=F2711,"VIGENTE","OBSOLETO")</f>
        <v>VIGENTE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https://aterpa-my.sharepoint.com/:f:/g/personal/luis_nunes_aterpa_com_br/IgCVlEOybDu1RrUmmUcPpVgkATRdwz5TarAfYpSYiAP79mY?e=3yxZxw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711" t="s">
        <v>4355</v>
      </c>
    </row>
    <row r="2712" spans="1:15" hidden="1" x14ac:dyDescent="0.3">
      <c r="A2712" t="s">
        <v>2680</v>
      </c>
      <c r="B2712">
        <v>1241749</v>
      </c>
      <c r="C2712" t="s">
        <v>2785</v>
      </c>
      <c r="D2712" s="12">
        <v>45895</v>
      </c>
      <c r="E2712" t="s">
        <v>3732</v>
      </c>
      <c r="F2712" t="s">
        <v>2792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https://aterpa-my.sharepoint.com/:f:/g/personal/luis_nunes_aterpa_com_br/IgCVlEOybDu1RrUmmUcPpVgkATRdwz5TarAfYpSYiAP79mY?e=3yxZxw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712" t="s">
        <v>4355</v>
      </c>
    </row>
    <row r="2713" spans="1:15" hidden="1" x14ac:dyDescent="0.3">
      <c r="A2713" t="s">
        <v>2659</v>
      </c>
      <c r="B2713">
        <v>2367284</v>
      </c>
      <c r="C2713" t="s">
        <v>2785</v>
      </c>
      <c r="D2713" s="12">
        <v>45895</v>
      </c>
      <c r="E2713" t="s">
        <v>3717</v>
      </c>
      <c r="F2713" t="s">
        <v>2819</v>
      </c>
      <c r="G2713" t="s">
        <v>2788</v>
      </c>
      <c r="H2713" t="str">
        <f>IF(_xlfn.XLOOKUP(E2713,LD_01[DOCUMENTO],LD_01[REVISÃO])=F2713,"VIGENTE","OBSOLETO")</f>
        <v>OBSOLETO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https://aterpa-my.sharepoint.com/:f:/g/personal/luis_nunes_aterpa_com_br/IgCVlEOybDu1RrUmmUcPpVgkATRdwz5TarAfYpSYiAP79mY?e=3yxZxw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13" t="s">
        <v>4355</v>
      </c>
    </row>
    <row r="2714" spans="1:15" hidden="1" x14ac:dyDescent="0.3">
      <c r="A2714" t="s">
        <v>2660</v>
      </c>
      <c r="B2714">
        <v>7555104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2789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https://aterpa-my.sharepoint.com/:f:/g/personal/luis_nunes_aterpa_com_br/IgCVlEOybDu1RrUmmUcPpVgkATRdwz5TarAfYpSYiAP79mY?e=3yxZxw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2714" t="s">
        <v>4355</v>
      </c>
    </row>
    <row r="2715" spans="1:15" hidden="1" x14ac:dyDescent="0.3">
      <c r="A2715" t="s">
        <v>2720</v>
      </c>
      <c r="B2715">
        <v>5534886</v>
      </c>
      <c r="C2715" t="s">
        <v>2785</v>
      </c>
      <c r="D2715" s="12">
        <v>45895</v>
      </c>
      <c r="E2715" t="s">
        <v>3955</v>
      </c>
      <c r="F2715" t="s">
        <v>2800</v>
      </c>
      <c r="G2715" t="s">
        <v>2788</v>
      </c>
      <c r="H2715" t="str">
        <f>IF(_xlfn.XLOOKUP(E2715,LD_01[DOCUMENTO],LD_01[REVISÃO])=F2715,"VIGENTE","OBSOLETO")</f>
        <v>VIGENTE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https://aterpa-my.sharepoint.com/:f:/g/personal/luis_nunes_aterpa_com_br/IgCVlEOybDu1RrUmmUcPpVgkATRdwz5TarAfYpSYiAP79mY?e=3yxZxw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15" t="s">
        <v>4355</v>
      </c>
    </row>
    <row r="2716" spans="1:15" hidden="1" x14ac:dyDescent="0.3">
      <c r="A2716" t="s">
        <v>2721</v>
      </c>
      <c r="B2716">
        <v>397537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2789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https://aterpa-my.sharepoint.com/:f:/g/personal/luis_nunes_aterpa_com_br/IgCVlEOybDu1RrUmmUcPpVgkATRdwz5TarAfYpSYiAP79mY?e=3yxZxw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16" t="s">
        <v>4355</v>
      </c>
    </row>
    <row r="2717" spans="1:15" hidden="1" x14ac:dyDescent="0.3">
      <c r="A2717" t="s">
        <v>2722</v>
      </c>
      <c r="B2717">
        <v>877192</v>
      </c>
      <c r="C2717" t="s">
        <v>2785</v>
      </c>
      <c r="D2717" s="12">
        <v>45895</v>
      </c>
      <c r="E2717" t="s">
        <v>3957</v>
      </c>
      <c r="F2717" t="s">
        <v>2800</v>
      </c>
      <c r="G2717" t="s">
        <v>2788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https://aterpa-my.sharepoint.com/:f:/g/personal/luis_nunes_aterpa_com_br/IgCVlEOybDu1RrUmmUcPpVgkATRdwz5TarAfYpSYiAP79mY?e=3yxZxw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17" t="s">
        <v>4355</v>
      </c>
    </row>
    <row r="2718" spans="1:15" hidden="1" x14ac:dyDescent="0.3">
      <c r="A2718" t="s">
        <v>2723</v>
      </c>
      <c r="B2718">
        <v>357590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2789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https://aterpa-my.sharepoint.com/:f:/g/personal/luis_nunes_aterpa_com_br/IgCVlEOybDu1RrUmmUcPpVgkATRdwz5TarAfYpSYiAP79mY?e=3yxZxw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18" t="s">
        <v>4355</v>
      </c>
    </row>
    <row r="2719" spans="1:15" hidden="1" x14ac:dyDescent="0.3">
      <c r="A2719" t="s">
        <v>2711</v>
      </c>
      <c r="B2719">
        <v>2663865</v>
      </c>
      <c r="C2719" t="s">
        <v>2785</v>
      </c>
      <c r="D2719" s="12">
        <v>45895</v>
      </c>
      <c r="E2719" t="s">
        <v>3934</v>
      </c>
      <c r="F2719" t="s">
        <v>2798</v>
      </c>
      <c r="G2719" t="s">
        <v>2788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https://aterpa-my.sharepoint.com/:f:/g/personal/luis_nunes_aterpa_com_br/IgCVlEOybDu1RrUmmUcPpVgkATRdwz5TarAfYpSYiAP79mY?e=3yxZxw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19" t="s">
        <v>4355</v>
      </c>
    </row>
    <row r="2720" spans="1:15" hidden="1" x14ac:dyDescent="0.3">
      <c r="A2720" t="s">
        <v>2712</v>
      </c>
      <c r="B2720">
        <v>801200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2789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https://aterpa-my.sharepoint.com/:f:/g/personal/luis_nunes_aterpa_com_br/IgCVlEOybDu1RrUmmUcPpVgkATRdwz5TarAfYpSYiAP79mY?e=3yxZxw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0" t="s">
        <v>4355</v>
      </c>
    </row>
    <row r="2721" spans="1:15" hidden="1" x14ac:dyDescent="0.3">
      <c r="A2721" t="s">
        <v>2713</v>
      </c>
      <c r="B2721">
        <v>2331584</v>
      </c>
      <c r="C2721" t="s">
        <v>2785</v>
      </c>
      <c r="D2721" s="12">
        <v>45895</v>
      </c>
      <c r="E2721" t="s">
        <v>3935</v>
      </c>
      <c r="F2721" t="s">
        <v>2798</v>
      </c>
      <c r="G2721" t="s">
        <v>2788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https://aterpa-my.sharepoint.com/:f:/g/personal/luis_nunes_aterpa_com_br/IgCVlEOybDu1RrUmmUcPpVgkATRdwz5TarAfYpSYiAP79mY?e=3yxZxw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1" t="s">
        <v>4355</v>
      </c>
    </row>
    <row r="2722" spans="1:15" hidden="1" x14ac:dyDescent="0.3">
      <c r="A2722" t="s">
        <v>2714</v>
      </c>
      <c r="B2722">
        <v>599625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2789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https://aterpa-my.sharepoint.com/:f:/g/personal/luis_nunes_aterpa_com_br/IgCVlEOybDu1RrUmmUcPpVgkATRdwz5TarAfYpSYiAP79mY?e=3yxZxw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2" t="s">
        <v>4355</v>
      </c>
    </row>
    <row r="2723" spans="1:15" hidden="1" x14ac:dyDescent="0.3">
      <c r="A2723" t="s">
        <v>2717</v>
      </c>
      <c r="B2723">
        <v>4573255</v>
      </c>
      <c r="C2723" t="s">
        <v>2785</v>
      </c>
      <c r="D2723" s="12">
        <v>45895</v>
      </c>
      <c r="E2723" t="s">
        <v>3950</v>
      </c>
      <c r="F2723" t="s">
        <v>2798</v>
      </c>
      <c r="G2723" t="s">
        <v>2788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https://aterpa-my.sharepoint.com/:f:/g/personal/luis_nunes_aterpa_com_br/IgCVlEOybDu1RrUmmUcPpVgkATRdwz5TarAfYpSYiAP79mY?e=3yxZxw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3" t="s">
        <v>4355</v>
      </c>
    </row>
    <row r="2724" spans="1:15" hidden="1" x14ac:dyDescent="0.3">
      <c r="A2724" t="s">
        <v>2718</v>
      </c>
      <c r="B2724">
        <v>1674617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2789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https://aterpa-my.sharepoint.com/:f:/g/personal/luis_nunes_aterpa_com_br/IgCVlEOybDu1RrUmmUcPpVgkATRdwz5TarAfYpSYiAP79mY?e=3yxZxw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4" t="s">
        <v>4355</v>
      </c>
    </row>
    <row r="2725" spans="1:15" hidden="1" x14ac:dyDescent="0.3">
      <c r="A2725" t="s">
        <v>2715</v>
      </c>
      <c r="B2725">
        <v>726440</v>
      </c>
      <c r="C2725" t="s">
        <v>2785</v>
      </c>
      <c r="D2725" s="12">
        <v>45895</v>
      </c>
      <c r="E2725" t="s">
        <v>3942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https://aterpa-my.sharepoint.com/:f:/g/personal/luis_nunes_aterpa_com_br/IgCVlEOybDu1RrUmmUcPpVgkATRdwz5TarAfYpSYiAP79mY?e=3yxZxw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5" t="s">
        <v>4355</v>
      </c>
    </row>
    <row r="2726" spans="1:15" hidden="1" x14ac:dyDescent="0.3">
      <c r="A2726" t="s">
        <v>2719</v>
      </c>
      <c r="B2726">
        <v>2124004</v>
      </c>
      <c r="C2726" t="s">
        <v>2785</v>
      </c>
      <c r="D2726" s="12">
        <v>45895</v>
      </c>
      <c r="E2726" t="s">
        <v>3952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https://aterpa-my.sharepoint.com/:f:/g/personal/luis_nunes_aterpa_com_br/IgCVlEOybDu1RrUmmUcPpVgkATRdwz5TarAfYpSYiAP79mY?e=3yxZxw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6" t="s">
        <v>4355</v>
      </c>
    </row>
    <row r="2727" spans="1:15" hidden="1" x14ac:dyDescent="0.3">
      <c r="A2727" t="s">
        <v>2716</v>
      </c>
      <c r="B2727">
        <v>251498</v>
      </c>
      <c r="C2727" t="s">
        <v>2785</v>
      </c>
      <c r="D2727" s="12">
        <v>45895</v>
      </c>
      <c r="E2727" t="s">
        <v>4078</v>
      </c>
      <c r="F2727" t="s">
        <v>2787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https://aterpa-my.sharepoint.com/:f:/g/personal/luis_nunes_aterpa_com_br/IgCVlEOybDu1RrUmmUcPpVgkATRdwz5TarAfYpSYiAP79mY?e=3yxZxw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2727" t="s">
        <v>4787</v>
      </c>
    </row>
    <row r="2728" spans="1:15" hidden="1" x14ac:dyDescent="0.3">
      <c r="A2728" t="s">
        <v>2773</v>
      </c>
      <c r="B2728">
        <v>4969856</v>
      </c>
      <c r="C2728" t="s">
        <v>2785</v>
      </c>
      <c r="D2728" s="12">
        <v>45895</v>
      </c>
      <c r="E2728" t="s">
        <v>5454</v>
      </c>
      <c r="F2728" t="s">
        <v>2800</v>
      </c>
      <c r="G2728" t="s">
        <v>2788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https://aterpa-my.sharepoint.com/:f:/g/personal/luis_nunes_aterpa_com_br/IgCVlEOybDu1RrUmmUcPpVgkATRdwz5TarAfYpSYiAP79mY?e=3yxZxw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28" t="s">
        <v>4355</v>
      </c>
    </row>
    <row r="2729" spans="1:15" hidden="1" x14ac:dyDescent="0.3">
      <c r="A2729" t="s">
        <v>2774</v>
      </c>
      <c r="B2729">
        <v>614885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2789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https://aterpa-my.sharepoint.com/:f:/g/personal/luis_nunes_aterpa_com_br/IgCVlEOybDu1RrUmmUcPpVgkATRdwz5TarAfYpSYiAP79mY?e=3yxZxw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29" t="s">
        <v>4355</v>
      </c>
    </row>
    <row r="2730" spans="1:15" hidden="1" x14ac:dyDescent="0.3">
      <c r="A2730" t="s">
        <v>2775</v>
      </c>
      <c r="B2730">
        <v>5042418</v>
      </c>
      <c r="C2730" t="s">
        <v>2785</v>
      </c>
      <c r="D2730" s="12">
        <v>45895</v>
      </c>
      <c r="E2730" t="s">
        <v>5455</v>
      </c>
      <c r="F2730" t="s">
        <v>2800</v>
      </c>
      <c r="G2730" t="s">
        <v>2788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https://aterpa-my.sharepoint.com/:f:/g/personal/luis_nunes_aterpa_com_br/IgCVlEOybDu1RrUmmUcPpVgkATRdwz5TarAfYpSYiAP79mY?e=3yxZxw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0" t="s">
        <v>4355</v>
      </c>
    </row>
    <row r="2731" spans="1:15" hidden="1" x14ac:dyDescent="0.3">
      <c r="A2731" t="s">
        <v>2776</v>
      </c>
      <c r="B2731">
        <v>566357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2789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https://aterpa-my.sharepoint.com/:f:/g/personal/luis_nunes_aterpa_com_br/IgCVlEOybDu1RrUmmUcPpVgkATRdwz5TarAfYpSYiAP79mY?e=3yxZxw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1" t="s">
        <v>4355</v>
      </c>
    </row>
    <row r="2732" spans="1:15" hidden="1" x14ac:dyDescent="0.3">
      <c r="A2732" t="s">
        <v>2724</v>
      </c>
      <c r="B2732">
        <v>1782927</v>
      </c>
      <c r="C2732" t="s">
        <v>2785</v>
      </c>
      <c r="D2732" s="12">
        <v>45895</v>
      </c>
      <c r="E2732" t="s">
        <v>3977</v>
      </c>
      <c r="F2732" t="s">
        <v>2794</v>
      </c>
      <c r="G2732" t="s">
        <v>2788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https://aterpa-my.sharepoint.com/:f:/g/personal/luis_nunes_aterpa_com_br/IgCVlEOybDu1RrUmmUcPpVgkATRdwz5TarAfYpSYiAP79mY?e=3yxZxw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2" t="s">
        <v>4355</v>
      </c>
    </row>
    <row r="2733" spans="1:15" hidden="1" x14ac:dyDescent="0.3">
      <c r="A2733" t="s">
        <v>2725</v>
      </c>
      <c r="B2733">
        <v>884753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2789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https://aterpa-my.sharepoint.com/:f:/g/personal/luis_nunes_aterpa_com_br/IgCVlEOybDu1RrUmmUcPpVgkATRdwz5TarAfYpSYiAP79mY?e=3yxZxw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3" t="s">
        <v>4355</v>
      </c>
    </row>
    <row r="2734" spans="1:15" hidden="1" x14ac:dyDescent="0.3">
      <c r="A2734" t="s">
        <v>2726</v>
      </c>
      <c r="B2734">
        <v>1875002</v>
      </c>
      <c r="C2734" t="s">
        <v>2785</v>
      </c>
      <c r="D2734" s="12">
        <v>45895</v>
      </c>
      <c r="E2734" t="s">
        <v>3978</v>
      </c>
      <c r="F2734" t="s">
        <v>2826</v>
      </c>
      <c r="G2734" t="s">
        <v>2788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https://aterpa-my.sharepoint.com/:f:/g/personal/luis_nunes_aterpa_com_br/IgCVlEOybDu1RrUmmUcPpVgkATRdwz5TarAfYpSYiAP79mY?e=3yxZxw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4" t="s">
        <v>4355</v>
      </c>
    </row>
    <row r="2735" spans="1:15" hidden="1" x14ac:dyDescent="0.3">
      <c r="A2735" t="s">
        <v>2727</v>
      </c>
      <c r="B2735">
        <v>818264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2789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https://aterpa-my.sharepoint.com/:f:/g/personal/luis_nunes_aterpa_com_br/IgCVlEOybDu1RrUmmUcPpVgkATRdwz5TarAfYpSYiAP79mY?e=3yxZxw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5" t="s">
        <v>4355</v>
      </c>
    </row>
    <row r="2736" spans="1:15" hidden="1" x14ac:dyDescent="0.3">
      <c r="A2736" t="s">
        <v>2728</v>
      </c>
      <c r="B2736">
        <v>762529</v>
      </c>
      <c r="C2736" t="s">
        <v>2785</v>
      </c>
      <c r="D2736" s="12">
        <v>45895</v>
      </c>
      <c r="E2736" t="s">
        <v>3979</v>
      </c>
      <c r="F2736" t="s">
        <v>2800</v>
      </c>
      <c r="G2736" t="s">
        <v>2788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https://aterpa-my.sharepoint.com/:f:/g/personal/luis_nunes_aterpa_com_br/IgCVlEOybDu1RrUmmUcPpVgkATRdwz5TarAfYpSYiAP79mY?e=3yxZxw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6" t="s">
        <v>4355</v>
      </c>
    </row>
    <row r="2737" spans="1:15" hidden="1" x14ac:dyDescent="0.3">
      <c r="A2737" t="s">
        <v>2729</v>
      </c>
      <c r="B2737">
        <v>260485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2789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https://aterpa-my.sharepoint.com/:f:/g/personal/luis_nunes_aterpa_com_br/IgCVlEOybDu1RrUmmUcPpVgkATRdwz5TarAfYpSYiAP79mY?e=3yxZxw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7" t="s">
        <v>4355</v>
      </c>
    </row>
    <row r="2738" spans="1:15" hidden="1" x14ac:dyDescent="0.3">
      <c r="A2738" t="s">
        <v>2730</v>
      </c>
      <c r="B2738">
        <v>753762</v>
      </c>
      <c r="C2738" t="s">
        <v>2785</v>
      </c>
      <c r="D2738" s="12">
        <v>45895</v>
      </c>
      <c r="E2738" t="s">
        <v>3981</v>
      </c>
      <c r="F2738" t="s">
        <v>2798</v>
      </c>
      <c r="G2738" t="s">
        <v>2788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https://aterpa-my.sharepoint.com/:f:/g/personal/luis_nunes_aterpa_com_br/IgCVlEOybDu1RrUmmUcPpVgkATRdwz5TarAfYpSYiAP79mY?e=3yxZxw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8" t="s">
        <v>4355</v>
      </c>
    </row>
    <row r="2739" spans="1:15" hidden="1" x14ac:dyDescent="0.3">
      <c r="A2739" t="s">
        <v>2731</v>
      </c>
      <c r="B2739">
        <v>252938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2789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https://aterpa-my.sharepoint.com/:f:/g/personal/luis_nunes_aterpa_com_br/IgCVlEOybDu1RrUmmUcPpVgkATRdwz5TarAfYpSYiAP79mY?e=3yxZxw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39" t="s">
        <v>4355</v>
      </c>
    </row>
    <row r="2740" spans="1:15" hidden="1" x14ac:dyDescent="0.3">
      <c r="A2740" t="s">
        <v>2732</v>
      </c>
      <c r="B2740">
        <v>740262</v>
      </c>
      <c r="C2740" t="s">
        <v>2785</v>
      </c>
      <c r="D2740" s="12">
        <v>45895</v>
      </c>
      <c r="E2740" t="s">
        <v>3983</v>
      </c>
      <c r="F2740" t="s">
        <v>2800</v>
      </c>
      <c r="G2740" t="s">
        <v>2788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https://aterpa-my.sharepoint.com/:f:/g/personal/luis_nunes_aterpa_com_br/IgCVlEOybDu1RrUmmUcPpVgkATRdwz5TarAfYpSYiAP79mY?e=3yxZxw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0" t="s">
        <v>4355</v>
      </c>
    </row>
    <row r="2741" spans="1:15" hidden="1" x14ac:dyDescent="0.3">
      <c r="A2741" t="s">
        <v>2733</v>
      </c>
      <c r="B2741">
        <v>193157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2789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https://aterpa-my.sharepoint.com/:f:/g/personal/luis_nunes_aterpa_com_br/IgCVlEOybDu1RrUmmUcPpVgkATRdwz5TarAfYpSYiAP79mY?e=3yxZxw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1" t="s">
        <v>4355</v>
      </c>
    </row>
    <row r="2742" spans="1:15" hidden="1" x14ac:dyDescent="0.3">
      <c r="A2742" t="s">
        <v>2735</v>
      </c>
      <c r="B2742">
        <v>363116</v>
      </c>
      <c r="C2742" t="s">
        <v>2785</v>
      </c>
      <c r="D2742" s="12">
        <v>45895</v>
      </c>
      <c r="E2742" t="s">
        <v>3988</v>
      </c>
      <c r="F2742" t="s">
        <v>2798</v>
      </c>
      <c r="G2742" t="s">
        <v>2788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https://aterpa-my.sharepoint.com/:f:/g/personal/luis_nunes_aterpa_com_br/IgCVlEOybDu1RrUmmUcPpVgkATRdwz5TarAfYpSYiAP79mY?e=3yxZxw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2" t="s">
        <v>4355</v>
      </c>
    </row>
    <row r="2743" spans="1:15" hidden="1" x14ac:dyDescent="0.3">
      <c r="A2743" t="s">
        <v>2736</v>
      </c>
      <c r="B2743">
        <v>356967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2789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https://aterpa-my.sharepoint.com/:f:/g/personal/luis_nunes_aterpa_com_br/IgCVlEOybDu1RrUmmUcPpVgkATRdwz5TarAfYpSYiAP79mY?e=3yxZxw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3" t="s">
        <v>4355</v>
      </c>
    </row>
    <row r="2744" spans="1:15" hidden="1" x14ac:dyDescent="0.3">
      <c r="A2744" t="s">
        <v>2737</v>
      </c>
      <c r="B2744">
        <v>356975</v>
      </c>
      <c r="C2744" t="s">
        <v>2785</v>
      </c>
      <c r="D2744" s="12">
        <v>45895</v>
      </c>
      <c r="E2744" t="s">
        <v>3989</v>
      </c>
      <c r="F2744" t="s">
        <v>2798</v>
      </c>
      <c r="G2744" t="s">
        <v>2788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https://aterpa-my.sharepoint.com/:f:/g/personal/luis_nunes_aterpa_com_br/IgCVlEOybDu1RrUmmUcPpVgkATRdwz5TarAfYpSYiAP79mY?e=3yxZxw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4" t="s">
        <v>4355</v>
      </c>
    </row>
    <row r="2745" spans="1:15" hidden="1" x14ac:dyDescent="0.3">
      <c r="A2745" t="s">
        <v>2738</v>
      </c>
      <c r="B2745">
        <v>357839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2789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https://aterpa-my.sharepoint.com/:f:/g/personal/luis_nunes_aterpa_com_br/IgCVlEOybDu1RrUmmUcPpVgkATRdwz5TarAfYpSYiAP79mY?e=3yxZxw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5" t="s">
        <v>4355</v>
      </c>
    </row>
    <row r="2746" spans="1:15" hidden="1" x14ac:dyDescent="0.3">
      <c r="A2746" t="s">
        <v>2739</v>
      </c>
      <c r="B2746">
        <v>360006</v>
      </c>
      <c r="C2746" t="s">
        <v>2785</v>
      </c>
      <c r="D2746" s="12">
        <v>45895</v>
      </c>
      <c r="E2746" t="s">
        <v>3990</v>
      </c>
      <c r="F2746" t="s">
        <v>2798</v>
      </c>
      <c r="G2746" t="s">
        <v>2788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https://aterpa-my.sharepoint.com/:f:/g/personal/luis_nunes_aterpa_com_br/IgCVlEOybDu1RrUmmUcPpVgkATRdwz5TarAfYpSYiAP79mY?e=3yxZxw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6" t="s">
        <v>4355</v>
      </c>
    </row>
    <row r="2747" spans="1:15" hidden="1" x14ac:dyDescent="0.3">
      <c r="A2747" t="s">
        <v>2740</v>
      </c>
      <c r="B2747">
        <v>357275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2789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https://aterpa-my.sharepoint.com/:f:/g/personal/luis_nunes_aterpa_com_br/IgCVlEOybDu1RrUmmUcPpVgkATRdwz5TarAfYpSYiAP79mY?e=3yxZxw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7" t="s">
        <v>4355</v>
      </c>
    </row>
    <row r="2748" spans="1:15" hidden="1" x14ac:dyDescent="0.3">
      <c r="A2748" t="s">
        <v>2741</v>
      </c>
      <c r="B2748">
        <v>404686</v>
      </c>
      <c r="C2748" t="s">
        <v>2785</v>
      </c>
      <c r="D2748" s="12">
        <v>45895</v>
      </c>
      <c r="E2748" t="s">
        <v>3991</v>
      </c>
      <c r="F2748" t="s">
        <v>2798</v>
      </c>
      <c r="G2748" t="s">
        <v>2788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https://aterpa-my.sharepoint.com/:f:/g/personal/luis_nunes_aterpa_com_br/IgCVlEOybDu1RrUmmUcPpVgkATRdwz5TarAfYpSYiAP79mY?e=3yxZxw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8" t="s">
        <v>4355</v>
      </c>
    </row>
    <row r="2749" spans="1:15" hidden="1" x14ac:dyDescent="0.3">
      <c r="A2749" t="s">
        <v>2742</v>
      </c>
      <c r="B2749">
        <v>381997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2789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https://aterpa-my.sharepoint.com/:f:/g/personal/luis_nunes_aterpa_com_br/IgCVlEOybDu1RrUmmUcPpVgkATRdwz5TarAfYpSYiAP79mY?e=3yxZxw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49" t="s">
        <v>4355</v>
      </c>
    </row>
    <row r="2750" spans="1:15" hidden="1" x14ac:dyDescent="0.3">
      <c r="A2750" t="s">
        <v>2745</v>
      </c>
      <c r="B2750">
        <v>2130919</v>
      </c>
      <c r="C2750" t="s">
        <v>2785</v>
      </c>
      <c r="D2750" s="12">
        <v>45895</v>
      </c>
      <c r="E2750" t="s">
        <v>3995</v>
      </c>
      <c r="F2750" t="s">
        <v>2826</v>
      </c>
      <c r="G2750" t="s">
        <v>2788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https://aterpa-my.sharepoint.com/:f:/g/personal/luis_nunes_aterpa_com_br/IgCVlEOybDu1RrUmmUcPpVgkATRdwz5TarAfYpSYiAP79mY?e=3yxZxw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0" t="s">
        <v>4355</v>
      </c>
    </row>
    <row r="2751" spans="1:15" hidden="1" x14ac:dyDescent="0.3">
      <c r="A2751" t="s">
        <v>2746</v>
      </c>
      <c r="B2751">
        <v>1012977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2789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https://aterpa-my.sharepoint.com/:f:/g/personal/luis_nunes_aterpa_com_br/IgCVlEOybDu1RrUmmUcPpVgkATRdwz5TarAfYpSYiAP79mY?e=3yxZxw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1" t="s">
        <v>4355</v>
      </c>
    </row>
    <row r="2752" spans="1:15" hidden="1" x14ac:dyDescent="0.3">
      <c r="A2752" t="s">
        <v>2747</v>
      </c>
      <c r="B2752">
        <v>1866760</v>
      </c>
      <c r="C2752" t="s">
        <v>2785</v>
      </c>
      <c r="D2752" s="12">
        <v>45895</v>
      </c>
      <c r="E2752" t="s">
        <v>3996</v>
      </c>
      <c r="F2752" t="s">
        <v>2864</v>
      </c>
      <c r="G2752" t="s">
        <v>2788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https://aterpa-my.sharepoint.com/:f:/g/personal/luis_nunes_aterpa_com_br/IgCVlEOybDu1RrUmmUcPpVgkATRdwz5TarAfYpSYiAP79mY?e=3yxZxw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2" t="s">
        <v>4355</v>
      </c>
    </row>
    <row r="2753" spans="1:15" hidden="1" x14ac:dyDescent="0.3">
      <c r="A2753" t="s">
        <v>2748</v>
      </c>
      <c r="B2753">
        <v>869459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2789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https://aterpa-my.sharepoint.com/:f:/g/personal/luis_nunes_aterpa_com_br/IgCVlEOybDu1RrUmmUcPpVgkATRdwz5TarAfYpSYiAP79mY?e=3yxZxw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3" t="s">
        <v>4355</v>
      </c>
    </row>
    <row r="2754" spans="1:15" hidden="1" x14ac:dyDescent="0.3">
      <c r="A2754" t="s">
        <v>2749</v>
      </c>
      <c r="B2754">
        <v>4305893</v>
      </c>
      <c r="C2754" t="s">
        <v>2785</v>
      </c>
      <c r="D2754" s="12">
        <v>45895</v>
      </c>
      <c r="E2754" t="s">
        <v>4002</v>
      </c>
      <c r="F2754" t="s">
        <v>2819</v>
      </c>
      <c r="G2754" t="s">
        <v>2788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https://aterpa-my.sharepoint.com/:f:/g/personal/luis_nunes_aterpa_com_br/IgCVlEOybDu1RrUmmUcPpVgkATRdwz5TarAfYpSYiAP79mY?e=3yxZxw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4" t="s">
        <v>4355</v>
      </c>
    </row>
    <row r="2755" spans="1:15" hidden="1" x14ac:dyDescent="0.3">
      <c r="A2755" t="s">
        <v>2750</v>
      </c>
      <c r="B2755">
        <v>363286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2789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https://aterpa-my.sharepoint.com/:f:/g/personal/luis_nunes_aterpa_com_br/IgCVlEOybDu1RrUmmUcPpVgkATRdwz5TarAfYpSYiAP79mY?e=3yxZxw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5" t="s">
        <v>4355</v>
      </c>
    </row>
    <row r="2756" spans="1:15" hidden="1" x14ac:dyDescent="0.3">
      <c r="A2756" t="s">
        <v>2758</v>
      </c>
      <c r="B2756">
        <v>4140115</v>
      </c>
      <c r="C2756" t="s">
        <v>2785</v>
      </c>
      <c r="D2756" s="12">
        <v>45895</v>
      </c>
      <c r="E2756" t="s">
        <v>4015</v>
      </c>
      <c r="F2756" t="s">
        <v>2819</v>
      </c>
      <c r="G2756" t="s">
        <v>2788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https://aterpa-my.sharepoint.com/:f:/g/personal/luis_nunes_aterpa_com_br/IgCVlEOybDu1RrUmmUcPpVgkATRdwz5TarAfYpSYiAP79mY?e=3yxZxw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6" t="s">
        <v>4355</v>
      </c>
    </row>
    <row r="2757" spans="1:15" hidden="1" x14ac:dyDescent="0.3">
      <c r="A2757" t="s">
        <v>2759</v>
      </c>
      <c r="B2757">
        <v>582789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2789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https://aterpa-my.sharepoint.com/:f:/g/personal/luis_nunes_aterpa_com_br/IgCVlEOybDu1RrUmmUcPpVgkATRdwz5TarAfYpSYiAP79mY?e=3yxZxw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7" t="s">
        <v>4355</v>
      </c>
    </row>
    <row r="2758" spans="1:15" hidden="1" x14ac:dyDescent="0.3">
      <c r="A2758" t="s">
        <v>2760</v>
      </c>
      <c r="B2758">
        <v>4144649</v>
      </c>
      <c r="C2758" t="s">
        <v>2785</v>
      </c>
      <c r="D2758" s="12">
        <v>45895</v>
      </c>
      <c r="E2758" t="s">
        <v>4016</v>
      </c>
      <c r="F2758" t="s">
        <v>2819</v>
      </c>
      <c r="G2758" t="s">
        <v>2788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https://aterpa-my.sharepoint.com/:f:/g/personal/luis_nunes_aterpa_com_br/IgCVlEOybDu1RrUmmUcPpVgkATRdwz5TarAfYpSYiAP79mY?e=3yxZxw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8" t="s">
        <v>4355</v>
      </c>
    </row>
    <row r="2759" spans="1:15" hidden="1" x14ac:dyDescent="0.3">
      <c r="A2759" t="s">
        <v>2761</v>
      </c>
      <c r="B2759">
        <v>629338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2789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https://aterpa-my.sharepoint.com/:f:/g/personal/luis_nunes_aterpa_com_br/IgCVlEOybDu1RrUmmUcPpVgkATRdwz5TarAfYpSYiAP79mY?e=3yxZxw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59" t="s">
        <v>4355</v>
      </c>
    </row>
    <row r="2760" spans="1:15" hidden="1" x14ac:dyDescent="0.3">
      <c r="A2760" t="s">
        <v>2762</v>
      </c>
      <c r="B2760">
        <v>4131007</v>
      </c>
      <c r="C2760" t="s">
        <v>2785</v>
      </c>
      <c r="D2760" s="12">
        <v>45895</v>
      </c>
      <c r="E2760" t="s">
        <v>4017</v>
      </c>
      <c r="F2760" t="s">
        <v>2819</v>
      </c>
      <c r="G2760" t="s">
        <v>2788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https://aterpa-my.sharepoint.com/:f:/g/personal/luis_nunes_aterpa_com_br/IgCVlEOybDu1RrUmmUcPpVgkATRdwz5TarAfYpSYiAP79mY?e=3yxZxw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0" t="s">
        <v>4355</v>
      </c>
    </row>
    <row r="2761" spans="1:15" hidden="1" x14ac:dyDescent="0.3">
      <c r="A2761" t="s">
        <v>2763</v>
      </c>
      <c r="B2761">
        <v>603769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2789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https://aterpa-my.sharepoint.com/:f:/g/personal/luis_nunes_aterpa_com_br/IgCVlEOybDu1RrUmmUcPpVgkATRdwz5TarAfYpSYiAP79mY?e=3yxZxw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1" t="s">
        <v>4355</v>
      </c>
    </row>
    <row r="2762" spans="1:15" hidden="1" x14ac:dyDescent="0.3">
      <c r="A2762" t="s">
        <v>2764</v>
      </c>
      <c r="B2762">
        <v>4408606</v>
      </c>
      <c r="C2762" t="s">
        <v>2785</v>
      </c>
      <c r="D2762" s="12">
        <v>45895</v>
      </c>
      <c r="E2762" t="s">
        <v>4019</v>
      </c>
      <c r="F2762" t="s">
        <v>2796</v>
      </c>
      <c r="G2762" t="s">
        <v>2788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https://aterpa-my.sharepoint.com/:f:/g/personal/luis_nunes_aterpa_com_br/IgCVlEOybDu1RrUmmUcPpVgkATRdwz5TarAfYpSYiAP79mY?e=3yxZxw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2" t="s">
        <v>4355</v>
      </c>
    </row>
    <row r="2763" spans="1:15" hidden="1" x14ac:dyDescent="0.3">
      <c r="A2763" t="s">
        <v>2765</v>
      </c>
      <c r="B2763">
        <v>1533079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2789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https://aterpa-my.sharepoint.com/:f:/g/personal/luis_nunes_aterpa_com_br/IgCVlEOybDu1RrUmmUcPpVgkATRdwz5TarAfYpSYiAP79mY?e=3yxZxw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3" t="s">
        <v>4355</v>
      </c>
    </row>
    <row r="2764" spans="1:15" hidden="1" x14ac:dyDescent="0.3">
      <c r="A2764" t="s">
        <v>2753</v>
      </c>
      <c r="B2764">
        <v>6172302</v>
      </c>
      <c r="C2764" t="s">
        <v>2785</v>
      </c>
      <c r="D2764" s="12">
        <v>45895</v>
      </c>
      <c r="E2764" t="s">
        <v>4010</v>
      </c>
      <c r="F2764" t="s">
        <v>2796</v>
      </c>
      <c r="G2764" t="s">
        <v>2788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https://aterpa-my.sharepoint.com/:f:/g/personal/luis_nunes_aterpa_com_br/IgCVlEOybDu1RrUmmUcPpVgkATRdwz5TarAfYpSYiAP79mY?e=3yxZxw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4" t="s">
        <v>4355</v>
      </c>
    </row>
    <row r="2765" spans="1:15" hidden="1" x14ac:dyDescent="0.3">
      <c r="A2765" t="s">
        <v>2754</v>
      </c>
      <c r="B2765">
        <v>841243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2789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https://aterpa-my.sharepoint.com/:f:/g/personal/luis_nunes_aterpa_com_br/IgCVlEOybDu1RrUmmUcPpVgkATRdwz5TarAfYpSYiAP79mY?e=3yxZxw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5" t="s">
        <v>4355</v>
      </c>
    </row>
    <row r="2766" spans="1:15" hidden="1" x14ac:dyDescent="0.3">
      <c r="A2766" t="s">
        <v>2755</v>
      </c>
      <c r="B2766">
        <v>6914805</v>
      </c>
      <c r="C2766" t="s">
        <v>2785</v>
      </c>
      <c r="D2766" s="12">
        <v>45895</v>
      </c>
      <c r="E2766" t="s">
        <v>4011</v>
      </c>
      <c r="F2766" t="s">
        <v>2864</v>
      </c>
      <c r="G2766" t="s">
        <v>2788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https://aterpa-my.sharepoint.com/:f:/g/personal/luis_nunes_aterpa_com_br/IgCVlEOybDu1RrUmmUcPpVgkATRdwz5TarAfYpSYiAP79mY?e=3yxZxw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6" t="s">
        <v>4355</v>
      </c>
    </row>
    <row r="2767" spans="1:15" hidden="1" x14ac:dyDescent="0.3">
      <c r="A2767" t="s">
        <v>2756</v>
      </c>
      <c r="B2767">
        <v>916799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2789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https://aterpa-my.sharepoint.com/:f:/g/personal/luis_nunes_aterpa_com_br/IgCVlEOybDu1RrUmmUcPpVgkATRdwz5TarAfYpSYiAP79mY?e=3yxZxw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7" t="s">
        <v>4355</v>
      </c>
    </row>
    <row r="2768" spans="1:15" hidden="1" x14ac:dyDescent="0.3">
      <c r="A2768" t="s">
        <v>2769</v>
      </c>
      <c r="B2768">
        <v>5550695</v>
      </c>
      <c r="C2768" t="s">
        <v>2785</v>
      </c>
      <c r="D2768" s="12">
        <v>45895</v>
      </c>
      <c r="E2768" t="s">
        <v>4025</v>
      </c>
      <c r="F2768" t="s">
        <v>2800</v>
      </c>
      <c r="G2768" t="s">
        <v>2788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https://aterpa-my.sharepoint.com/:f:/g/personal/luis_nunes_aterpa_com_br/IgCVlEOybDu1RrUmmUcPpVgkATRdwz5TarAfYpSYiAP79mY?e=3yxZxw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8" t="s">
        <v>4355</v>
      </c>
    </row>
    <row r="2769" spans="1:15" hidden="1" x14ac:dyDescent="0.3">
      <c r="A2769" t="s">
        <v>2770</v>
      </c>
      <c r="B2769">
        <v>399721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2789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https://aterpa-my.sharepoint.com/:f:/g/personal/luis_nunes_aterpa_com_br/IgCVlEOybDu1RrUmmUcPpVgkATRdwz5TarAfYpSYiAP79mY?e=3yxZxw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69" t="s">
        <v>4355</v>
      </c>
    </row>
    <row r="2770" spans="1:15" hidden="1" x14ac:dyDescent="0.3">
      <c r="A2770" t="s">
        <v>2771</v>
      </c>
      <c r="B2770">
        <v>884993</v>
      </c>
      <c r="C2770" t="s">
        <v>2785</v>
      </c>
      <c r="D2770" s="12">
        <v>45895</v>
      </c>
      <c r="E2770" t="s">
        <v>4032</v>
      </c>
      <c r="F2770" t="s">
        <v>2800</v>
      </c>
      <c r="G2770" t="s">
        <v>2788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https://aterpa-my.sharepoint.com/:f:/g/personal/luis_nunes_aterpa_com_br/IgCVlEOybDu1RrUmmUcPpVgkATRdwz5TarAfYpSYiAP79mY?e=3yxZxw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0" t="s">
        <v>4355</v>
      </c>
    </row>
    <row r="2771" spans="1:15" hidden="1" x14ac:dyDescent="0.3">
      <c r="A2771" t="s">
        <v>2772</v>
      </c>
      <c r="B2771">
        <v>324659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2789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https://aterpa-my.sharepoint.com/:f:/g/personal/luis_nunes_aterpa_com_br/IgCVlEOybDu1RrUmmUcPpVgkATRdwz5TarAfYpSYiAP79mY?e=3yxZxw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1" t="s">
        <v>4355</v>
      </c>
    </row>
    <row r="2772" spans="1:15" hidden="1" x14ac:dyDescent="0.3">
      <c r="A2772" t="s">
        <v>2777</v>
      </c>
      <c r="B2772">
        <v>4927680</v>
      </c>
      <c r="C2772" t="s">
        <v>2785</v>
      </c>
      <c r="D2772" s="12">
        <v>45895</v>
      </c>
      <c r="E2772" t="s">
        <v>4043</v>
      </c>
      <c r="F2772" t="s">
        <v>2796</v>
      </c>
      <c r="G2772" t="s">
        <v>2788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https://aterpa-my.sharepoint.com/:f:/g/personal/luis_nunes_aterpa_com_br/IgCVlEOybDu1RrUmmUcPpVgkATRdwz5TarAfYpSYiAP79mY?e=3yxZxw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2" t="s">
        <v>4355</v>
      </c>
    </row>
    <row r="2773" spans="1:15" hidden="1" x14ac:dyDescent="0.3">
      <c r="A2773" t="s">
        <v>2778</v>
      </c>
      <c r="B2773">
        <v>590764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2789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https://aterpa-my.sharepoint.com/:f:/g/personal/luis_nunes_aterpa_com_br/IgCVlEOybDu1RrUmmUcPpVgkATRdwz5TarAfYpSYiAP79mY?e=3yxZxw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3" t="s">
        <v>4355</v>
      </c>
    </row>
    <row r="2774" spans="1:15" hidden="1" x14ac:dyDescent="0.3">
      <c r="A2774" t="s">
        <v>2779</v>
      </c>
      <c r="B2774">
        <v>5063629</v>
      </c>
      <c r="C2774" t="s">
        <v>2785</v>
      </c>
      <c r="D2774" s="12">
        <v>45895</v>
      </c>
      <c r="E2774" t="s">
        <v>4044</v>
      </c>
      <c r="F2774" t="s">
        <v>2796</v>
      </c>
      <c r="G2774" t="s">
        <v>2788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https://aterpa-my.sharepoint.com/:f:/g/personal/luis_nunes_aterpa_com_br/IgCVlEOybDu1RrUmmUcPpVgkATRdwz5TarAfYpSYiAP79mY?e=3yxZxw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4" t="s">
        <v>4355</v>
      </c>
    </row>
    <row r="2775" spans="1:15" hidden="1" x14ac:dyDescent="0.3">
      <c r="A2775" t="s">
        <v>2780</v>
      </c>
      <c r="B2775">
        <v>547819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2789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https://aterpa-my.sharepoint.com/:f:/g/personal/luis_nunes_aterpa_com_br/IgCVlEOybDu1RrUmmUcPpVgkATRdwz5TarAfYpSYiAP79mY?e=3yxZxw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5" t="s">
        <v>4355</v>
      </c>
    </row>
    <row r="2776" spans="1:15" hidden="1" x14ac:dyDescent="0.3">
      <c r="A2776" t="s">
        <v>2781</v>
      </c>
      <c r="B2776">
        <v>5007486</v>
      </c>
      <c r="C2776" t="s">
        <v>2785</v>
      </c>
      <c r="D2776" s="12">
        <v>45895</v>
      </c>
      <c r="E2776" t="s">
        <v>4053</v>
      </c>
      <c r="F2776" t="s">
        <v>2798</v>
      </c>
      <c r="G2776" t="s">
        <v>2788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https://aterpa-my.sharepoint.com/:f:/g/personal/luis_nunes_aterpa_com_br/IgCVlEOybDu1RrUmmUcPpVgkATRdwz5TarAfYpSYiAP79mY?e=3yxZxw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6" t="s">
        <v>4355</v>
      </c>
    </row>
    <row r="2777" spans="1:15" hidden="1" x14ac:dyDescent="0.3">
      <c r="A2777" t="s">
        <v>2782</v>
      </c>
      <c r="B2777">
        <v>577584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2789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https://aterpa-my.sharepoint.com/:f:/g/personal/luis_nunes_aterpa_com_br/IgCVlEOybDu1RrUmmUcPpVgkATRdwz5TarAfYpSYiAP79mY?e=3yxZxw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7" t="s">
        <v>4355</v>
      </c>
    </row>
    <row r="2778" spans="1:15" hidden="1" x14ac:dyDescent="0.3">
      <c r="A2778" t="s">
        <v>2783</v>
      </c>
      <c r="B2778">
        <v>5144386</v>
      </c>
      <c r="C2778" t="s">
        <v>2785</v>
      </c>
      <c r="D2778" s="12">
        <v>45895</v>
      </c>
      <c r="E2778" t="s">
        <v>4054</v>
      </c>
      <c r="F2778" t="s">
        <v>2798</v>
      </c>
      <c r="G2778" t="s">
        <v>2788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https://aterpa-my.sharepoint.com/:f:/g/personal/luis_nunes_aterpa_com_br/IgCVlEOybDu1RrUmmUcPpVgkATRdwz5TarAfYpSYiAP79mY?e=3yxZxw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8" t="s">
        <v>4355</v>
      </c>
    </row>
    <row r="2779" spans="1:15" hidden="1" x14ac:dyDescent="0.3">
      <c r="A2779" t="s">
        <v>2784</v>
      </c>
      <c r="B2779">
        <v>590709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2789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https://aterpa-my.sharepoint.com/:f:/g/personal/luis_nunes_aterpa_com_br/IgCVlEOybDu1RrUmmUcPpVgkATRdwz5TarAfYpSYiAP79mY?e=3yxZxw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79" t="s">
        <v>4355</v>
      </c>
    </row>
    <row r="2780" spans="1:15" hidden="1" x14ac:dyDescent="0.3">
      <c r="A2780" t="s">
        <v>2743</v>
      </c>
      <c r="B2780">
        <v>7108476</v>
      </c>
      <c r="C2780" t="s">
        <v>2785</v>
      </c>
      <c r="D2780" s="12">
        <v>45895</v>
      </c>
      <c r="E2780" t="s">
        <v>3994</v>
      </c>
      <c r="F2780" t="s">
        <v>3312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https://aterpa-my.sharepoint.com/:f:/g/personal/luis_nunes_aterpa_com_br/IgCVlEOybDu1RrUmmUcPpVgkATRdwz5TarAfYpSYiAP79mY?e=3yxZxw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0" t="s">
        <v>4355</v>
      </c>
    </row>
    <row r="2781" spans="1:15" hidden="1" x14ac:dyDescent="0.3">
      <c r="A2781" t="s">
        <v>2744</v>
      </c>
      <c r="B2781">
        <v>1515586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2807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https://aterpa-my.sharepoint.com/:f:/g/personal/luis_nunes_aterpa_com_br/IgCVlEOybDu1RrUmmUcPpVgkATRdwz5TarAfYpSYiAP79mY?e=3yxZxw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1" t="s">
        <v>4355</v>
      </c>
    </row>
    <row r="2782" spans="1:15" hidden="1" x14ac:dyDescent="0.3">
      <c r="A2782" t="s">
        <v>2751</v>
      </c>
      <c r="B2782">
        <v>1125371</v>
      </c>
      <c r="C2782" t="s">
        <v>2785</v>
      </c>
      <c r="D2782" s="12">
        <v>45895</v>
      </c>
      <c r="E2782" t="s">
        <v>4008</v>
      </c>
      <c r="F2782" t="s">
        <v>2796</v>
      </c>
      <c r="G2782" t="s">
        <v>3478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https://aterpa-my.sharepoint.com/:f:/g/personal/luis_nunes_aterpa_com_br/IgCVlEOybDu1RrUmmUcPpVgkATRdwz5TarAfYpSYiAP79mY?e=3yxZxw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2" t="s">
        <v>4355</v>
      </c>
    </row>
    <row r="2783" spans="1:15" hidden="1" x14ac:dyDescent="0.3">
      <c r="A2783" t="s">
        <v>2752</v>
      </c>
      <c r="B2783">
        <v>1169557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2789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https://aterpa-my.sharepoint.com/:f:/g/personal/luis_nunes_aterpa_com_br/IgCVlEOybDu1RrUmmUcPpVgkATRdwz5TarAfYpSYiAP79mY?e=3yxZxw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3" t="s">
        <v>4355</v>
      </c>
    </row>
    <row r="2784" spans="1:15" hidden="1" x14ac:dyDescent="0.3">
      <c r="A2784" t="s">
        <v>2766</v>
      </c>
      <c r="B2784">
        <v>3234894</v>
      </c>
      <c r="C2784" t="s">
        <v>2785</v>
      </c>
      <c r="D2784" s="12">
        <v>45895</v>
      </c>
      <c r="E2784" t="s">
        <v>4022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https://aterpa-my.sharepoint.com/:f:/g/personal/luis_nunes_aterpa_com_br/IgCVlEOybDu1RrUmmUcPpVgkATRdwz5TarAfYpSYiAP79mY?e=3yxZxw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4" t="s">
        <v>4355</v>
      </c>
    </row>
    <row r="2785" spans="1:15" hidden="1" x14ac:dyDescent="0.3">
      <c r="A2785" t="s">
        <v>2757</v>
      </c>
      <c r="B2785">
        <v>269866</v>
      </c>
      <c r="C2785" t="s">
        <v>2785</v>
      </c>
      <c r="D2785" s="12">
        <v>45895</v>
      </c>
      <c r="E2785" t="s">
        <v>4079</v>
      </c>
      <c r="F2785" t="s">
        <v>2787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https://aterpa-my.sharepoint.com/:f:/g/personal/luis_nunes_aterpa_com_br/IgCVlEOybDu1RrUmmUcPpVgkATRdwz5TarAfYpSYiAP79mY?e=3yxZxw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5" t="s">
        <v>4787</v>
      </c>
    </row>
    <row r="2786" spans="1:15" hidden="1" x14ac:dyDescent="0.3">
      <c r="A2786" t="s">
        <v>2767</v>
      </c>
      <c r="B2786">
        <v>5554118</v>
      </c>
      <c r="C2786" t="s">
        <v>2785</v>
      </c>
      <c r="D2786" s="12">
        <v>45895</v>
      </c>
      <c r="E2786" t="s">
        <v>4023</v>
      </c>
      <c r="F2786" t="s">
        <v>2800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https://aterpa-my.sharepoint.com/:f:/g/personal/luis_nunes_aterpa_com_br/IgCVlEOybDu1RrUmmUcPpVgkATRdwz5TarAfYpSYiAP79mY?e=3yxZxw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6" t="s">
        <v>4355</v>
      </c>
    </row>
    <row r="2787" spans="1:15" hidden="1" x14ac:dyDescent="0.3">
      <c r="A2787" t="s">
        <v>2768</v>
      </c>
      <c r="B2787">
        <v>2679268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2807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https://aterpa-my.sharepoint.com/:f:/g/personal/luis_nunes_aterpa_com_br/IgCVlEOybDu1RrUmmUcPpVgkATRdwz5TarAfYpSYiAP79mY?e=3yxZxw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7" t="s">
        <v>4355</v>
      </c>
    </row>
    <row r="2788" spans="1:15" hidden="1" x14ac:dyDescent="0.3">
      <c r="A2788" t="s">
        <v>2734</v>
      </c>
      <c r="B2788">
        <v>1151235</v>
      </c>
      <c r="C2788" t="s">
        <v>2785</v>
      </c>
      <c r="D2788" s="12">
        <v>45895</v>
      </c>
      <c r="E2788" t="s">
        <v>3984</v>
      </c>
      <c r="F2788" t="s">
        <v>2800</v>
      </c>
      <c r="G2788" t="s">
        <v>2789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https://aterpa-my.sharepoint.com/:f:/g/personal/luis_nunes_aterpa_com_br/IgCVlEOybDu1RrUmmUcPpVgkATRdwz5TarAfYpSYiAP79mY?e=3yxZxw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2788" t="s">
        <v>4355</v>
      </c>
    </row>
    <row r="2789" spans="1:15" hidden="1" x14ac:dyDescent="0.3">
      <c r="A2789" t="s">
        <v>4417</v>
      </c>
      <c r="B2789">
        <v>1412582</v>
      </c>
      <c r="C2789" t="s">
        <v>5409</v>
      </c>
      <c r="D2789" s="12">
        <v>45931</v>
      </c>
      <c r="E2789" t="s">
        <v>2951</v>
      </c>
      <c r="F2789" t="s">
        <v>2792</v>
      </c>
      <c r="G2789" t="s">
        <v>2788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https://aterpa-my.sharepoint.com/:f:/g/personal/luis_nunes_aterpa_com_br/IgCVlEOybDu1RrUmmUcPpVgkATRdwz5TarAfYpSYiAP79mY?e=3yxZxw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89" t="s">
        <v>4355</v>
      </c>
    </row>
    <row r="2790" spans="1:15" hidden="1" x14ac:dyDescent="0.3">
      <c r="A2790" t="s">
        <v>4418</v>
      </c>
      <c r="B2790">
        <v>319909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2789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https://aterpa-my.sharepoint.com/:f:/g/personal/luis_nunes_aterpa_com_br/IgCVlEOybDu1RrUmmUcPpVgkATRdwz5TarAfYpSYiAP79mY?e=3yxZxw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0" t="s">
        <v>4355</v>
      </c>
    </row>
    <row r="2791" spans="1:15" hidden="1" x14ac:dyDescent="0.3">
      <c r="A2791" t="s">
        <v>4419</v>
      </c>
      <c r="B2791">
        <v>1370281</v>
      </c>
      <c r="C2791" t="s">
        <v>5409</v>
      </c>
      <c r="D2791" s="12">
        <v>45931</v>
      </c>
      <c r="E2791" t="s">
        <v>2952</v>
      </c>
      <c r="F2791" t="s">
        <v>2792</v>
      </c>
      <c r="G2791" t="s">
        <v>2788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https://aterpa-my.sharepoint.com/:f:/g/personal/luis_nunes_aterpa_com_br/IgCVlEOybDu1RrUmmUcPpVgkATRdwz5TarAfYpSYiAP79mY?e=3yxZxw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1" t="s">
        <v>4355</v>
      </c>
    </row>
    <row r="2792" spans="1:15" hidden="1" x14ac:dyDescent="0.3">
      <c r="A2792" t="s">
        <v>4420</v>
      </c>
      <c r="B2792">
        <v>307713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2789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https://aterpa-my.sharepoint.com/:f:/g/personal/luis_nunes_aterpa_com_br/IgCVlEOybDu1RrUmmUcPpVgkATRdwz5TarAfYpSYiAP79mY?e=3yxZxw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2" t="s">
        <v>4355</v>
      </c>
    </row>
    <row r="2793" spans="1:15" hidden="1" x14ac:dyDescent="0.3">
      <c r="A2793" t="s">
        <v>4421</v>
      </c>
      <c r="B2793">
        <v>1614625</v>
      </c>
      <c r="C2793" t="s">
        <v>5409</v>
      </c>
      <c r="D2793" s="12">
        <v>45931</v>
      </c>
      <c r="E2793" t="s">
        <v>2953</v>
      </c>
      <c r="F2793" t="s">
        <v>2792</v>
      </c>
      <c r="G2793" t="s">
        <v>2788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https://aterpa-my.sharepoint.com/:f:/g/personal/luis_nunes_aterpa_com_br/IgCVlEOybDu1RrUmmUcPpVgkATRdwz5TarAfYpSYiAP79mY?e=3yxZxw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3" t="s">
        <v>4355</v>
      </c>
    </row>
    <row r="2794" spans="1:15" hidden="1" x14ac:dyDescent="0.3">
      <c r="A2794" t="s">
        <v>4422</v>
      </c>
      <c r="B2794">
        <v>309993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2789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https://aterpa-my.sharepoint.com/:f:/g/personal/luis_nunes_aterpa_com_br/IgCVlEOybDu1RrUmmUcPpVgkATRdwz5TarAfYpSYiAP79mY?e=3yxZxw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4" t="s">
        <v>4355</v>
      </c>
    </row>
    <row r="2795" spans="1:15" hidden="1" x14ac:dyDescent="0.3">
      <c r="A2795" t="s">
        <v>4423</v>
      </c>
      <c r="B2795">
        <v>1346828</v>
      </c>
      <c r="C2795" t="s">
        <v>5409</v>
      </c>
      <c r="D2795" s="12">
        <v>45931</v>
      </c>
      <c r="E2795" t="s">
        <v>2954</v>
      </c>
      <c r="F2795" t="s">
        <v>2792</v>
      </c>
      <c r="G2795" t="s">
        <v>2788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https://aterpa-my.sharepoint.com/:f:/g/personal/luis_nunes_aterpa_com_br/IgCVlEOybDu1RrUmmUcPpVgkATRdwz5TarAfYpSYiAP79mY?e=3yxZxw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5" t="s">
        <v>4355</v>
      </c>
    </row>
    <row r="2796" spans="1:15" hidden="1" x14ac:dyDescent="0.3">
      <c r="A2796" t="s">
        <v>4424</v>
      </c>
      <c r="B2796">
        <v>250775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2789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https://aterpa-my.sharepoint.com/:f:/g/personal/luis_nunes_aterpa_com_br/IgCVlEOybDu1RrUmmUcPpVgkATRdwz5TarAfYpSYiAP79mY?e=3yxZxw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6" t="s">
        <v>4355</v>
      </c>
    </row>
    <row r="2797" spans="1:15" hidden="1" x14ac:dyDescent="0.3">
      <c r="A2797" t="s">
        <v>4425</v>
      </c>
      <c r="B2797">
        <v>2781779</v>
      </c>
      <c r="C2797" t="s">
        <v>5409</v>
      </c>
      <c r="D2797" s="12">
        <v>45931</v>
      </c>
      <c r="E2797" t="s">
        <v>2955</v>
      </c>
      <c r="F2797" t="s">
        <v>2819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https://aterpa-my.sharepoint.com/:f:/g/personal/luis_nunes_aterpa_com_br/IgCVlEOybDu1RrUmmUcPpVgkATRdwz5TarAfYpSYiAP79mY?e=3yxZxw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2797" t="s">
        <v>4355</v>
      </c>
    </row>
    <row r="2798" spans="1:15" hidden="1" x14ac:dyDescent="0.3">
      <c r="A2798" t="s">
        <v>4426</v>
      </c>
      <c r="B2798">
        <v>1528771</v>
      </c>
      <c r="C2798" t="s">
        <v>5409</v>
      </c>
      <c r="D2798" s="12">
        <v>45931</v>
      </c>
      <c r="E2798" t="s">
        <v>3228</v>
      </c>
      <c r="F2798" t="s">
        <v>2819</v>
      </c>
      <c r="G2798" t="s">
        <v>2788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https://aterpa-my.sharepoint.com/:f:/g/personal/luis_nunes_aterpa_com_br/IgCVlEOybDu1RrUmmUcPpVgkATRdwz5TarAfYpSYiAP79mY?e=3yxZxw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798" t="s">
        <v>4355</v>
      </c>
    </row>
    <row r="2799" spans="1:15" hidden="1" x14ac:dyDescent="0.3">
      <c r="A2799" t="s">
        <v>4427</v>
      </c>
      <c r="B2799">
        <v>348073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2789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https://aterpa-my.sharepoint.com/:f:/g/personal/luis_nunes_aterpa_com_br/IgCVlEOybDu1RrUmmUcPpVgkATRdwz5TarAfYpSYiAP79mY?e=3yxZxw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01\MSV-163MS-521-NORTE\https://aterpa-my.sharepoint.com/:f:/g/personal/luis_nunes_aterpa_com_br/IgCVlEOybDu1RrUmmUcPpVgkATRdwz5TarAfYpSYiAP79mY?e=3yxZxw</v>
      </c>
      <c r="O2799" t="s">
        <v>4355</v>
      </c>
    </row>
    <row r="2800" spans="1:15" hidden="1" x14ac:dyDescent="0.3">
      <c r="A2800" t="s">
        <v>4428</v>
      </c>
      <c r="B2800">
        <v>4754832</v>
      </c>
      <c r="C2800" t="s">
        <v>5409</v>
      </c>
      <c r="D2800" s="12">
        <v>45931</v>
      </c>
      <c r="E2800" t="s">
        <v>3658</v>
      </c>
      <c r="F2800" t="s">
        <v>2800</v>
      </c>
      <c r="G2800" t="s">
        <v>2788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https://aterpa-my.sharepoint.com/:f:/g/personal/luis_nunes_aterpa_com_br/IgCVlEOybDu1RrUmmUcPpVgkATRdwz5TarAfYpSYiAP79mY?e=3yxZxw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800" t="s">
        <v>4355</v>
      </c>
    </row>
    <row r="2801" spans="1:15" hidden="1" x14ac:dyDescent="0.3">
      <c r="A2801" t="s">
        <v>4429</v>
      </c>
      <c r="B2801">
        <v>569562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2789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https://aterpa-my.sharepoint.com/:f:/g/personal/luis_nunes_aterpa_com_br/IgCVlEOybDu1RrUmmUcPpVgkATRdwz5TarAfYpSYiAP79mY?e=3yxZxw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801" t="s">
        <v>4355</v>
      </c>
    </row>
    <row r="2802" spans="1:15" hidden="1" x14ac:dyDescent="0.3">
      <c r="A2802" t="s">
        <v>4430</v>
      </c>
      <c r="B2802">
        <v>4294694</v>
      </c>
      <c r="C2802" t="s">
        <v>5409</v>
      </c>
      <c r="D2802" s="12">
        <v>45931</v>
      </c>
      <c r="E2802" t="s">
        <v>3659</v>
      </c>
      <c r="F2802" t="s">
        <v>2800</v>
      </c>
      <c r="G2802" t="s">
        <v>2788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https://aterpa-my.sharepoint.com/:f:/g/personal/luis_nunes_aterpa_com_br/IgCVlEOybDu1RrUmmUcPpVgkATRdwz5TarAfYpSYiAP79mY?e=3yxZxw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802" t="s">
        <v>4355</v>
      </c>
    </row>
    <row r="2803" spans="1:15" hidden="1" x14ac:dyDescent="0.3">
      <c r="A2803" t="s">
        <v>4431</v>
      </c>
      <c r="B2803">
        <v>973744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2789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https://aterpa-my.sharepoint.com/:f:/g/personal/luis_nunes_aterpa_com_br/IgCVlEOybDu1RrUmmUcPpVgkATRdwz5TarAfYpSYiAP79mY?e=3yxZxw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803" t="s">
        <v>4355</v>
      </c>
    </row>
    <row r="2804" spans="1:15" hidden="1" x14ac:dyDescent="0.3">
      <c r="A2804" t="s">
        <v>4432</v>
      </c>
      <c r="B2804">
        <v>793447</v>
      </c>
      <c r="C2804" t="s">
        <v>5409</v>
      </c>
      <c r="D2804" s="12">
        <v>45931</v>
      </c>
      <c r="E2804" t="s">
        <v>3660</v>
      </c>
      <c r="F2804" t="s">
        <v>2819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https://aterpa-my.sharepoint.com/:f:/g/personal/luis_nunes_aterpa_com_br/IgCVlEOybDu1RrUmmUcPpVgkATRdwz5TarAfYpSYiAP79mY?e=3yxZxw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2804" t="s">
        <v>4355</v>
      </c>
    </row>
    <row r="2805" spans="1:15" hidden="1" x14ac:dyDescent="0.3">
      <c r="A2805" t="s">
        <v>4433</v>
      </c>
      <c r="B2805">
        <v>897195</v>
      </c>
      <c r="C2805" t="s">
        <v>5409</v>
      </c>
      <c r="D2805" s="12">
        <v>45931</v>
      </c>
      <c r="E2805" t="s">
        <v>3698</v>
      </c>
      <c r="F2805" t="s">
        <v>2819</v>
      </c>
      <c r="G2805" t="s">
        <v>2788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https://aterpa-my.sharepoint.com/:f:/g/personal/luis_nunes_aterpa_com_br/IgCVlEOybDu1RrUmmUcPpVgkATRdwz5TarAfYpSYiAP79mY?e=3yxZxw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05" t="s">
        <v>4355</v>
      </c>
    </row>
    <row r="2806" spans="1:15" hidden="1" x14ac:dyDescent="0.3">
      <c r="A2806" t="s">
        <v>4434</v>
      </c>
      <c r="B2806">
        <v>1157955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2789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https://aterpa-my.sharepoint.com/:f:/g/personal/luis_nunes_aterpa_com_br/IgCVlEOybDu1RrUmmUcPpVgkATRdwz5TarAfYpSYiAP79mY?e=3yxZxw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06" t="s">
        <v>4355</v>
      </c>
    </row>
    <row r="2807" spans="1:15" hidden="1" x14ac:dyDescent="0.3">
      <c r="A2807" t="s">
        <v>4435</v>
      </c>
      <c r="B2807">
        <v>901605</v>
      </c>
      <c r="C2807" t="s">
        <v>5409</v>
      </c>
      <c r="D2807" s="12">
        <v>45931</v>
      </c>
      <c r="E2807" t="s">
        <v>3699</v>
      </c>
      <c r="F2807" t="s">
        <v>2819</v>
      </c>
      <c r="G2807" t="s">
        <v>2788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https://aterpa-my.sharepoint.com/:f:/g/personal/luis_nunes_aterpa_com_br/IgCVlEOybDu1RrUmmUcPpVgkATRdwz5TarAfYpSYiAP79mY?e=3yxZxw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07" t="s">
        <v>4355</v>
      </c>
    </row>
    <row r="2808" spans="1:15" hidden="1" x14ac:dyDescent="0.3">
      <c r="A2808" t="s">
        <v>4436</v>
      </c>
      <c r="B2808">
        <v>1193494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2789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https://aterpa-my.sharepoint.com/:f:/g/personal/luis_nunes_aterpa_com_br/IgCVlEOybDu1RrUmmUcPpVgkATRdwz5TarAfYpSYiAP79mY?e=3yxZxw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08" t="s">
        <v>4355</v>
      </c>
    </row>
    <row r="2809" spans="1:15" hidden="1" x14ac:dyDescent="0.3">
      <c r="A2809" t="s">
        <v>4437</v>
      </c>
      <c r="B2809">
        <v>897133</v>
      </c>
      <c r="C2809" t="s">
        <v>5409</v>
      </c>
      <c r="D2809" s="12">
        <v>45931</v>
      </c>
      <c r="E2809" t="s">
        <v>3700</v>
      </c>
      <c r="F2809" t="s">
        <v>2819</v>
      </c>
      <c r="G2809" t="s">
        <v>2788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https://aterpa-my.sharepoint.com/:f:/g/personal/luis_nunes_aterpa_com_br/IgCVlEOybDu1RrUmmUcPpVgkATRdwz5TarAfYpSYiAP79mY?e=3yxZxw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09" t="s">
        <v>4355</v>
      </c>
    </row>
    <row r="2810" spans="1:15" hidden="1" x14ac:dyDescent="0.3">
      <c r="A2810" t="s">
        <v>4438</v>
      </c>
      <c r="B2810">
        <v>1089220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2789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https://aterpa-my.sharepoint.com/:f:/g/personal/luis_nunes_aterpa_com_br/IgCVlEOybDu1RrUmmUcPpVgkATRdwz5TarAfYpSYiAP79mY?e=3yxZxw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0" t="s">
        <v>4355</v>
      </c>
    </row>
    <row r="2811" spans="1:15" hidden="1" x14ac:dyDescent="0.3">
      <c r="A2811" t="s">
        <v>4439</v>
      </c>
      <c r="B2811">
        <v>3257318</v>
      </c>
      <c r="C2811" t="s">
        <v>5409</v>
      </c>
      <c r="D2811" s="12">
        <v>45931</v>
      </c>
      <c r="E2811" t="s">
        <v>3702</v>
      </c>
      <c r="F2811" t="s">
        <v>2819</v>
      </c>
      <c r="G2811" t="s">
        <v>2788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https://aterpa-my.sharepoint.com/:f:/g/personal/luis_nunes_aterpa_com_br/IgCVlEOybDu1RrUmmUcPpVgkATRdwz5TarAfYpSYiAP79mY?e=3yxZxw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1" t="s">
        <v>4355</v>
      </c>
    </row>
    <row r="2812" spans="1:15" hidden="1" x14ac:dyDescent="0.3">
      <c r="A2812" t="s">
        <v>4440</v>
      </c>
      <c r="B2812">
        <v>500840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2789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https://aterpa-my.sharepoint.com/:f:/g/personal/luis_nunes_aterpa_com_br/IgCVlEOybDu1RrUmmUcPpVgkATRdwz5TarAfYpSYiAP79mY?e=3yxZxw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2" t="s">
        <v>4355</v>
      </c>
    </row>
    <row r="2813" spans="1:15" hidden="1" x14ac:dyDescent="0.3">
      <c r="A2813" t="s">
        <v>4441</v>
      </c>
      <c r="B2813">
        <v>3255789</v>
      </c>
      <c r="C2813" t="s">
        <v>5409</v>
      </c>
      <c r="D2813" s="12">
        <v>45931</v>
      </c>
      <c r="E2813" t="s">
        <v>3703</v>
      </c>
      <c r="F2813" t="s">
        <v>2819</v>
      </c>
      <c r="G2813" t="s">
        <v>2788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https://aterpa-my.sharepoint.com/:f:/g/personal/luis_nunes_aterpa_com_br/IgCVlEOybDu1RrUmmUcPpVgkATRdwz5TarAfYpSYiAP79mY?e=3yxZxw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3" t="s">
        <v>4355</v>
      </c>
    </row>
    <row r="2814" spans="1:15" hidden="1" x14ac:dyDescent="0.3">
      <c r="A2814" t="s">
        <v>4442</v>
      </c>
      <c r="B2814">
        <v>500610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2789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https://aterpa-my.sharepoint.com/:f:/g/personal/luis_nunes_aterpa_com_br/IgCVlEOybDu1RrUmmUcPpVgkATRdwz5TarAfYpSYiAP79mY?e=3yxZxw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4" t="s">
        <v>4355</v>
      </c>
    </row>
    <row r="2815" spans="1:15" hidden="1" x14ac:dyDescent="0.3">
      <c r="A2815" t="s">
        <v>4443</v>
      </c>
      <c r="B2815">
        <v>3250640</v>
      </c>
      <c r="C2815" t="s">
        <v>5409</v>
      </c>
      <c r="D2815" s="12">
        <v>45931</v>
      </c>
      <c r="E2815" t="s">
        <v>3704</v>
      </c>
      <c r="F2815" t="s">
        <v>2819</v>
      </c>
      <c r="G2815" t="s">
        <v>2788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https://aterpa-my.sharepoint.com/:f:/g/personal/luis_nunes_aterpa_com_br/IgCVlEOybDu1RrUmmUcPpVgkATRdwz5TarAfYpSYiAP79mY?e=3yxZxw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5" t="s">
        <v>4355</v>
      </c>
    </row>
    <row r="2816" spans="1:15" hidden="1" x14ac:dyDescent="0.3">
      <c r="A2816" t="s">
        <v>4444</v>
      </c>
      <c r="B2816">
        <v>513172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2789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https://aterpa-my.sharepoint.com/:f:/g/personal/luis_nunes_aterpa_com_br/IgCVlEOybDu1RrUmmUcPpVgkATRdwz5TarAfYpSYiAP79mY?e=3yxZxw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6" t="s">
        <v>4355</v>
      </c>
    </row>
    <row r="2817" spans="1:15" hidden="1" x14ac:dyDescent="0.3">
      <c r="A2817" t="s">
        <v>4445</v>
      </c>
      <c r="B2817">
        <v>3250805</v>
      </c>
      <c r="C2817" t="s">
        <v>5409</v>
      </c>
      <c r="D2817" s="12">
        <v>45931</v>
      </c>
      <c r="E2817" t="s">
        <v>3705</v>
      </c>
      <c r="F2817" t="s">
        <v>2819</v>
      </c>
      <c r="G2817" t="s">
        <v>2788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https://aterpa-my.sharepoint.com/:f:/g/personal/luis_nunes_aterpa_com_br/IgCVlEOybDu1RrUmmUcPpVgkATRdwz5TarAfYpSYiAP79mY?e=3yxZxw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7" t="s">
        <v>4355</v>
      </c>
    </row>
    <row r="2818" spans="1:15" hidden="1" x14ac:dyDescent="0.3">
      <c r="A2818" t="s">
        <v>4446</v>
      </c>
      <c r="B2818">
        <v>504915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2789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https://aterpa-my.sharepoint.com/:f:/g/personal/luis_nunes_aterpa_com_br/IgCVlEOybDu1RrUmmUcPpVgkATRdwz5TarAfYpSYiAP79mY?e=3yxZxw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8" t="s">
        <v>4355</v>
      </c>
    </row>
    <row r="2819" spans="1:15" hidden="1" x14ac:dyDescent="0.3">
      <c r="A2819" t="s">
        <v>4447</v>
      </c>
      <c r="B2819">
        <v>4644166</v>
      </c>
      <c r="C2819" t="s">
        <v>5409</v>
      </c>
      <c r="D2819" s="12">
        <v>45931</v>
      </c>
      <c r="E2819" t="s">
        <v>3706</v>
      </c>
      <c r="F2819" t="s">
        <v>2819</v>
      </c>
      <c r="G2819" t="s">
        <v>2788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https://aterpa-my.sharepoint.com/:f:/g/personal/luis_nunes_aterpa_com_br/IgCVlEOybDu1RrUmmUcPpVgkATRdwz5TarAfYpSYiAP79mY?e=3yxZxw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19" t="s">
        <v>4355</v>
      </c>
    </row>
    <row r="2820" spans="1:15" hidden="1" x14ac:dyDescent="0.3">
      <c r="A2820" t="s">
        <v>4448</v>
      </c>
      <c r="B2820">
        <v>919773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2789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https://aterpa-my.sharepoint.com/:f:/g/personal/luis_nunes_aterpa_com_br/IgCVlEOybDu1RrUmmUcPpVgkATRdwz5TarAfYpSYiAP79mY?e=3yxZxw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0" t="s">
        <v>4355</v>
      </c>
    </row>
    <row r="2821" spans="1:15" hidden="1" x14ac:dyDescent="0.3">
      <c r="A2821" t="s">
        <v>4449</v>
      </c>
      <c r="B2821">
        <v>3752426</v>
      </c>
      <c r="C2821" t="s">
        <v>5409</v>
      </c>
      <c r="D2821" s="12">
        <v>45931</v>
      </c>
      <c r="E2821" t="s">
        <v>3712</v>
      </c>
      <c r="F2821" t="s">
        <v>2819</v>
      </c>
      <c r="G2821" t="s">
        <v>2788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https://aterpa-my.sharepoint.com/:f:/g/personal/luis_nunes_aterpa_com_br/IgCVlEOybDu1RrUmmUcPpVgkATRdwz5TarAfYpSYiAP79mY?e=3yxZxw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1" t="s">
        <v>4355</v>
      </c>
    </row>
    <row r="2822" spans="1:15" hidden="1" x14ac:dyDescent="0.3">
      <c r="A2822" t="s">
        <v>4450</v>
      </c>
      <c r="B2822">
        <v>789294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2789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https://aterpa-my.sharepoint.com/:f:/g/personal/luis_nunes_aterpa_com_br/IgCVlEOybDu1RrUmmUcPpVgkATRdwz5TarAfYpSYiAP79mY?e=3yxZxw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2" t="s">
        <v>4355</v>
      </c>
    </row>
    <row r="2823" spans="1:15" hidden="1" x14ac:dyDescent="0.3">
      <c r="A2823" t="s">
        <v>4451</v>
      </c>
      <c r="B2823">
        <v>1281789</v>
      </c>
      <c r="C2823" t="s">
        <v>5409</v>
      </c>
      <c r="D2823" s="12">
        <v>45931</v>
      </c>
      <c r="E2823" t="s">
        <v>4059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https://aterpa-my.sharepoint.com/:f:/g/personal/luis_nunes_aterpa_com_br/IgCVlEOybDu1RrUmmUcPpVgkATRdwz5TarAfYpSYiAP79mY?e=3yxZxw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3" t="s">
        <v>4355</v>
      </c>
    </row>
    <row r="2824" spans="1:15" hidden="1" x14ac:dyDescent="0.3">
      <c r="A2824" t="s">
        <v>4452</v>
      </c>
      <c r="B2824">
        <v>2197509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3625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https://aterpa-my.sharepoint.com/:f:/g/personal/luis_nunes_aterpa_com_br/IgCVlEOybDu1RrUmmUcPpVgkATRdwz5TarAfYpSYiAP79mY?e=3yxZxw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4" t="s">
        <v>4355</v>
      </c>
    </row>
    <row r="2825" spans="1:15" hidden="1" x14ac:dyDescent="0.3">
      <c r="A2825" t="s">
        <v>4453</v>
      </c>
      <c r="B2825">
        <v>2820758</v>
      </c>
      <c r="C2825" t="s">
        <v>5409</v>
      </c>
      <c r="D2825" s="12">
        <v>45931</v>
      </c>
      <c r="E2825" t="s">
        <v>3717</v>
      </c>
      <c r="F2825" t="s">
        <v>2800</v>
      </c>
      <c r="G2825" t="s">
        <v>2788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https://aterpa-my.sharepoint.com/:f:/g/personal/luis_nunes_aterpa_com_br/IgCVlEOybDu1RrUmmUcPpVgkATRdwz5TarAfYpSYiAP79mY?e=3yxZxw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5" t="s">
        <v>4355</v>
      </c>
    </row>
    <row r="2826" spans="1:15" hidden="1" x14ac:dyDescent="0.3">
      <c r="A2826" t="s">
        <v>4454</v>
      </c>
      <c r="B2826">
        <v>8202569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2789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https://aterpa-my.sharepoint.com/:f:/g/personal/luis_nunes_aterpa_com_br/IgCVlEOybDu1RrUmmUcPpVgkATRdwz5TarAfYpSYiAP79mY?e=3yxZxw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6" t="s">
        <v>4355</v>
      </c>
    </row>
    <row r="2827" spans="1:15" hidden="1" x14ac:dyDescent="0.3">
      <c r="A2827" t="s">
        <v>4455</v>
      </c>
      <c r="B2827">
        <v>5122739</v>
      </c>
      <c r="C2827" t="s">
        <v>5409</v>
      </c>
      <c r="D2827" s="12">
        <v>45931</v>
      </c>
      <c r="E2827" t="s">
        <v>3720</v>
      </c>
      <c r="F2827" t="s">
        <v>2826</v>
      </c>
      <c r="G2827" t="s">
        <v>2788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https://aterpa-my.sharepoint.com/:f:/g/personal/luis_nunes_aterpa_com_br/IgCVlEOybDu1RrUmmUcPpVgkATRdwz5TarAfYpSYiAP79mY?e=3yxZxw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7" t="s">
        <v>4355</v>
      </c>
    </row>
    <row r="2828" spans="1:15" hidden="1" x14ac:dyDescent="0.3">
      <c r="A2828" t="s">
        <v>4456</v>
      </c>
      <c r="B2828">
        <v>1020169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2789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https://aterpa-my.sharepoint.com/:f:/g/personal/luis_nunes_aterpa_com_br/IgCVlEOybDu1RrUmmUcPpVgkATRdwz5TarAfYpSYiAP79mY?e=3yxZxw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8" t="s">
        <v>4355</v>
      </c>
    </row>
    <row r="2829" spans="1:15" hidden="1" x14ac:dyDescent="0.3">
      <c r="A2829" t="s">
        <v>4457</v>
      </c>
      <c r="B2829">
        <v>6067510</v>
      </c>
      <c r="C2829" t="s">
        <v>5409</v>
      </c>
      <c r="D2829" s="12">
        <v>45931</v>
      </c>
      <c r="E2829" t="s">
        <v>3723</v>
      </c>
      <c r="F2829" t="s">
        <v>2796</v>
      </c>
      <c r="G2829" t="s">
        <v>2788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https://aterpa-my.sharepoint.com/:f:/g/personal/luis_nunes_aterpa_com_br/IgCVlEOybDu1RrUmmUcPpVgkATRdwz5TarAfYpSYiAP79mY?e=3yxZxw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29" t="s">
        <v>4355</v>
      </c>
    </row>
    <row r="2830" spans="1:15" hidden="1" x14ac:dyDescent="0.3">
      <c r="A2830" t="s">
        <v>4458</v>
      </c>
      <c r="B2830">
        <v>1385249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2789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https://aterpa-my.sharepoint.com/:f:/g/personal/luis_nunes_aterpa_com_br/IgCVlEOybDu1RrUmmUcPpVgkATRdwz5TarAfYpSYiAP79mY?e=3yxZxw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0" t="s">
        <v>4355</v>
      </c>
    </row>
    <row r="2831" spans="1:15" hidden="1" x14ac:dyDescent="0.3">
      <c r="A2831" t="s">
        <v>4459</v>
      </c>
      <c r="B2831">
        <v>29130970</v>
      </c>
      <c r="C2831" t="s">
        <v>5409</v>
      </c>
      <c r="D2831" s="12">
        <v>45931</v>
      </c>
      <c r="E2831" t="s">
        <v>3733</v>
      </c>
      <c r="F2831" t="s">
        <v>2798</v>
      </c>
      <c r="G2831" t="s">
        <v>2788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https://aterpa-my.sharepoint.com/:f:/g/personal/luis_nunes_aterpa_com_br/IgCVlEOybDu1RrUmmUcPpVgkATRdwz5TarAfYpSYiAP79mY?e=3yxZxw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1" t="s">
        <v>4355</v>
      </c>
    </row>
    <row r="2832" spans="1:15" hidden="1" x14ac:dyDescent="0.3">
      <c r="A2832" t="s">
        <v>4460</v>
      </c>
      <c r="B2832">
        <v>6193872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2789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https://aterpa-my.sharepoint.com/:f:/g/personal/luis_nunes_aterpa_com_br/IgCVlEOybDu1RrUmmUcPpVgkATRdwz5TarAfYpSYiAP79mY?e=3yxZxw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2" t="s">
        <v>4355</v>
      </c>
    </row>
    <row r="2833" spans="1:15" hidden="1" x14ac:dyDescent="0.3">
      <c r="A2833" t="s">
        <v>4461</v>
      </c>
      <c r="B2833">
        <v>29104889</v>
      </c>
      <c r="C2833" t="s">
        <v>5409</v>
      </c>
      <c r="D2833" s="12">
        <v>45931</v>
      </c>
      <c r="E2833" t="s">
        <v>3734</v>
      </c>
      <c r="F2833" t="s">
        <v>2798</v>
      </c>
      <c r="G2833" t="s">
        <v>2788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https://aterpa-my.sharepoint.com/:f:/g/personal/luis_nunes_aterpa_com_br/IgCVlEOybDu1RrUmmUcPpVgkATRdwz5TarAfYpSYiAP79mY?e=3yxZxw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3" t="s">
        <v>4355</v>
      </c>
    </row>
    <row r="2834" spans="1:15" hidden="1" x14ac:dyDescent="0.3">
      <c r="A2834" t="s">
        <v>4462</v>
      </c>
      <c r="B2834">
        <v>2096761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2789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https://aterpa-my.sharepoint.com/:f:/g/personal/luis_nunes_aterpa_com_br/IgCVlEOybDu1RrUmmUcPpVgkATRdwz5TarAfYpSYiAP79mY?e=3yxZxw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4" t="s">
        <v>4355</v>
      </c>
    </row>
    <row r="2835" spans="1:15" hidden="1" x14ac:dyDescent="0.3">
      <c r="A2835" t="s">
        <v>4463</v>
      </c>
      <c r="B2835">
        <v>803378</v>
      </c>
      <c r="C2835" t="s">
        <v>5409</v>
      </c>
      <c r="D2835" s="12">
        <v>45931</v>
      </c>
      <c r="E2835" t="s">
        <v>3748</v>
      </c>
      <c r="F2835" t="s">
        <v>2800</v>
      </c>
      <c r="G2835" t="s">
        <v>2788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https://aterpa-my.sharepoint.com/:f:/g/personal/luis_nunes_aterpa_com_br/IgCVlEOybDu1RrUmmUcPpVgkATRdwz5TarAfYpSYiAP79mY?e=3yxZxw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5" t="s">
        <v>4355</v>
      </c>
    </row>
    <row r="2836" spans="1:15" hidden="1" x14ac:dyDescent="0.3">
      <c r="A2836" t="s">
        <v>4464</v>
      </c>
      <c r="B2836">
        <v>1469395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2789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https://aterpa-my.sharepoint.com/:f:/g/personal/luis_nunes_aterpa_com_br/IgCVlEOybDu1RrUmmUcPpVgkATRdwz5TarAfYpSYiAP79mY?e=3yxZxw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6" t="s">
        <v>4355</v>
      </c>
    </row>
    <row r="2837" spans="1:15" hidden="1" x14ac:dyDescent="0.3">
      <c r="A2837" t="s">
        <v>4465</v>
      </c>
      <c r="B2837">
        <v>799953</v>
      </c>
      <c r="C2837" t="s">
        <v>5409</v>
      </c>
      <c r="D2837" s="12">
        <v>45931</v>
      </c>
      <c r="E2837" t="s">
        <v>3749</v>
      </c>
      <c r="F2837" t="s">
        <v>2800</v>
      </c>
      <c r="G2837" t="s">
        <v>2788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https://aterpa-my.sharepoint.com/:f:/g/personal/luis_nunes_aterpa_com_br/IgCVlEOybDu1RrUmmUcPpVgkATRdwz5TarAfYpSYiAP79mY?e=3yxZxw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7" t="s">
        <v>4355</v>
      </c>
    </row>
    <row r="2838" spans="1:15" hidden="1" x14ac:dyDescent="0.3">
      <c r="A2838" t="s">
        <v>4466</v>
      </c>
      <c r="B2838">
        <v>606236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2789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https://aterpa-my.sharepoint.com/:f:/g/personal/luis_nunes_aterpa_com_br/IgCVlEOybDu1RrUmmUcPpVgkATRdwz5TarAfYpSYiAP79mY?e=3yxZxw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8" t="s">
        <v>4355</v>
      </c>
    </row>
    <row r="2839" spans="1:15" hidden="1" x14ac:dyDescent="0.3">
      <c r="A2839" t="s">
        <v>4467</v>
      </c>
      <c r="B2839">
        <v>1095695</v>
      </c>
      <c r="C2839" t="s">
        <v>5409</v>
      </c>
      <c r="D2839" s="12">
        <v>45931</v>
      </c>
      <c r="E2839" t="s">
        <v>3753</v>
      </c>
      <c r="F2839" t="s">
        <v>2792</v>
      </c>
      <c r="G2839" t="s">
        <v>2788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https://aterpa-my.sharepoint.com/:f:/g/personal/luis_nunes_aterpa_com_br/IgCVlEOybDu1RrUmmUcPpVgkATRdwz5TarAfYpSYiAP79mY?e=3yxZxw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39" t="s">
        <v>4355</v>
      </c>
    </row>
    <row r="2840" spans="1:15" hidden="1" x14ac:dyDescent="0.3">
      <c r="A2840" t="s">
        <v>4468</v>
      </c>
      <c r="B2840">
        <v>1100962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2789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https://aterpa-my.sharepoint.com/:f:/g/personal/luis_nunes_aterpa_com_br/IgCVlEOybDu1RrUmmUcPpVgkATRdwz5TarAfYpSYiAP79mY?e=3yxZxw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0" t="s">
        <v>4355</v>
      </c>
    </row>
    <row r="2841" spans="1:15" hidden="1" x14ac:dyDescent="0.3">
      <c r="A2841" t="s">
        <v>4469</v>
      </c>
      <c r="B2841">
        <v>396959</v>
      </c>
      <c r="C2841" t="s">
        <v>5409</v>
      </c>
      <c r="D2841" s="12">
        <v>45931</v>
      </c>
      <c r="E2841" t="s">
        <v>3754</v>
      </c>
      <c r="F2841" t="s">
        <v>2792</v>
      </c>
      <c r="G2841" t="s">
        <v>2788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https://aterpa-my.sharepoint.com/:f:/g/personal/luis_nunes_aterpa_com_br/IgCVlEOybDu1RrUmmUcPpVgkATRdwz5TarAfYpSYiAP79mY?e=3yxZxw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1" t="s">
        <v>4355</v>
      </c>
    </row>
    <row r="2842" spans="1:15" hidden="1" x14ac:dyDescent="0.3">
      <c r="A2842" t="s">
        <v>4470</v>
      </c>
      <c r="B2842">
        <v>299988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2789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https://aterpa-my.sharepoint.com/:f:/g/personal/luis_nunes_aterpa_com_br/IgCVlEOybDu1RrUmmUcPpVgkATRdwz5TarAfYpSYiAP79mY?e=3yxZxw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2" t="s">
        <v>4355</v>
      </c>
    </row>
    <row r="2843" spans="1:15" hidden="1" x14ac:dyDescent="0.3">
      <c r="A2843" t="s">
        <v>4471</v>
      </c>
      <c r="B2843">
        <v>254423</v>
      </c>
      <c r="C2843" t="s">
        <v>5409</v>
      </c>
      <c r="D2843" s="12">
        <v>45931</v>
      </c>
      <c r="E2843" t="s">
        <v>3755</v>
      </c>
      <c r="F2843" t="s">
        <v>2792</v>
      </c>
      <c r="G2843" t="s">
        <v>2788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https://aterpa-my.sharepoint.com/:f:/g/personal/luis_nunes_aterpa_com_br/IgCVlEOybDu1RrUmmUcPpVgkATRdwz5TarAfYpSYiAP79mY?e=3yxZxw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3" t="s">
        <v>4355</v>
      </c>
    </row>
    <row r="2844" spans="1:15" hidden="1" x14ac:dyDescent="0.3">
      <c r="A2844" t="s">
        <v>4472</v>
      </c>
      <c r="B2844">
        <v>253023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2789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https://aterpa-my.sharepoint.com/:f:/g/personal/luis_nunes_aterpa_com_br/IgCVlEOybDu1RrUmmUcPpVgkATRdwz5TarAfYpSYiAP79mY?e=3yxZxw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4" t="s">
        <v>4355</v>
      </c>
    </row>
    <row r="2845" spans="1:15" hidden="1" x14ac:dyDescent="0.3">
      <c r="A2845" t="s">
        <v>4473</v>
      </c>
      <c r="B2845">
        <v>265917</v>
      </c>
      <c r="C2845" t="s">
        <v>5409</v>
      </c>
      <c r="D2845" s="12">
        <v>45931</v>
      </c>
      <c r="E2845" t="s">
        <v>3756</v>
      </c>
      <c r="F2845" t="s">
        <v>2792</v>
      </c>
      <c r="G2845" t="s">
        <v>2788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https://aterpa-my.sharepoint.com/:f:/g/personal/luis_nunes_aterpa_com_br/IgCVlEOybDu1RrUmmUcPpVgkATRdwz5TarAfYpSYiAP79mY?e=3yxZxw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5" t="s">
        <v>4355</v>
      </c>
    </row>
    <row r="2846" spans="1:15" hidden="1" x14ac:dyDescent="0.3">
      <c r="A2846" t="s">
        <v>4474</v>
      </c>
      <c r="B2846">
        <v>249214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2789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https://aterpa-my.sharepoint.com/:f:/g/personal/luis_nunes_aterpa_com_br/IgCVlEOybDu1RrUmmUcPpVgkATRdwz5TarAfYpSYiAP79mY?e=3yxZxw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6" t="s">
        <v>4355</v>
      </c>
    </row>
    <row r="2847" spans="1:15" hidden="1" x14ac:dyDescent="0.3">
      <c r="A2847" t="s">
        <v>4475</v>
      </c>
      <c r="B2847">
        <v>397900</v>
      </c>
      <c r="C2847" t="s">
        <v>5409</v>
      </c>
      <c r="D2847" s="12">
        <v>45931</v>
      </c>
      <c r="E2847" t="s">
        <v>3757</v>
      </c>
      <c r="F2847" t="s">
        <v>2792</v>
      </c>
      <c r="G2847" t="s">
        <v>2788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https://aterpa-my.sharepoint.com/:f:/g/personal/luis_nunes_aterpa_com_br/IgCVlEOybDu1RrUmmUcPpVgkATRdwz5TarAfYpSYiAP79mY?e=3yxZxw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7" t="s">
        <v>4355</v>
      </c>
    </row>
    <row r="2848" spans="1:15" hidden="1" x14ac:dyDescent="0.3">
      <c r="A2848" t="s">
        <v>4476</v>
      </c>
      <c r="B2848">
        <v>434409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2789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https://aterpa-my.sharepoint.com/:f:/g/personal/luis_nunes_aterpa_com_br/IgCVlEOybDu1RrUmmUcPpVgkATRdwz5TarAfYpSYiAP79mY?e=3yxZxw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8" t="s">
        <v>4355</v>
      </c>
    </row>
    <row r="2849" spans="1:15" hidden="1" x14ac:dyDescent="0.3">
      <c r="A2849" t="s">
        <v>4477</v>
      </c>
      <c r="B2849">
        <v>237017</v>
      </c>
      <c r="C2849" t="s">
        <v>5409</v>
      </c>
      <c r="D2849" s="12">
        <v>45931</v>
      </c>
      <c r="E2849" t="s">
        <v>3758</v>
      </c>
      <c r="F2849" t="s">
        <v>2792</v>
      </c>
      <c r="G2849" t="s">
        <v>2788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https://aterpa-my.sharepoint.com/:f:/g/personal/luis_nunes_aterpa_com_br/IgCVlEOybDu1RrUmmUcPpVgkATRdwz5TarAfYpSYiAP79mY?e=3yxZxw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49" t="s">
        <v>4355</v>
      </c>
    </row>
    <row r="2850" spans="1:15" hidden="1" x14ac:dyDescent="0.3">
      <c r="A2850" t="s">
        <v>4478</v>
      </c>
      <c r="B2850">
        <v>209280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2789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https://aterpa-my.sharepoint.com/:f:/g/personal/luis_nunes_aterpa_com_br/IgCVlEOybDu1RrUmmUcPpVgkATRdwz5TarAfYpSYiAP79mY?e=3yxZxw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0" t="s">
        <v>4355</v>
      </c>
    </row>
    <row r="2851" spans="1:15" hidden="1" x14ac:dyDescent="0.3">
      <c r="A2851" t="s">
        <v>4479</v>
      </c>
      <c r="B2851">
        <v>252789</v>
      </c>
      <c r="C2851" t="s">
        <v>5409</v>
      </c>
      <c r="D2851" s="12">
        <v>45931</v>
      </c>
      <c r="E2851" t="s">
        <v>3759</v>
      </c>
      <c r="F2851" t="s">
        <v>2792</v>
      </c>
      <c r="G2851" t="s">
        <v>2788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https://aterpa-my.sharepoint.com/:f:/g/personal/luis_nunes_aterpa_com_br/IgCVlEOybDu1RrUmmUcPpVgkATRdwz5TarAfYpSYiAP79mY?e=3yxZxw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1" t="s">
        <v>4355</v>
      </c>
    </row>
    <row r="2852" spans="1:15" hidden="1" x14ac:dyDescent="0.3">
      <c r="A2852" t="s">
        <v>4480</v>
      </c>
      <c r="B2852">
        <v>213011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2789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https://aterpa-my.sharepoint.com/:f:/g/personal/luis_nunes_aterpa_com_br/IgCVlEOybDu1RrUmmUcPpVgkATRdwz5TarAfYpSYiAP79mY?e=3yxZxw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2" t="s">
        <v>4355</v>
      </c>
    </row>
    <row r="2853" spans="1:15" hidden="1" x14ac:dyDescent="0.3">
      <c r="A2853" t="s">
        <v>4481</v>
      </c>
      <c r="B2853">
        <v>338436</v>
      </c>
      <c r="C2853" t="s">
        <v>5409</v>
      </c>
      <c r="D2853" s="12">
        <v>45931</v>
      </c>
      <c r="E2853" t="s">
        <v>3760</v>
      </c>
      <c r="F2853" t="s">
        <v>2792</v>
      </c>
      <c r="G2853" t="s">
        <v>2788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https://aterpa-my.sharepoint.com/:f:/g/personal/luis_nunes_aterpa_com_br/IgCVlEOybDu1RrUmmUcPpVgkATRdwz5TarAfYpSYiAP79mY?e=3yxZxw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3" t="s">
        <v>4355</v>
      </c>
    </row>
    <row r="2854" spans="1:15" hidden="1" x14ac:dyDescent="0.3">
      <c r="A2854" t="s">
        <v>4482</v>
      </c>
      <c r="B2854">
        <v>314000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2789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https://aterpa-my.sharepoint.com/:f:/g/personal/luis_nunes_aterpa_com_br/IgCVlEOybDu1RrUmmUcPpVgkATRdwz5TarAfYpSYiAP79mY?e=3yxZxw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4" t="s">
        <v>4355</v>
      </c>
    </row>
    <row r="2855" spans="1:15" hidden="1" x14ac:dyDescent="0.3">
      <c r="A2855" t="s">
        <v>4483</v>
      </c>
      <c r="B2855">
        <v>443149</v>
      </c>
      <c r="C2855" t="s">
        <v>5409</v>
      </c>
      <c r="D2855" s="12">
        <v>45931</v>
      </c>
      <c r="E2855" t="s">
        <v>3761</v>
      </c>
      <c r="F2855" t="s">
        <v>2792</v>
      </c>
      <c r="G2855" t="s">
        <v>2788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https://aterpa-my.sharepoint.com/:f:/g/personal/luis_nunes_aterpa_com_br/IgCVlEOybDu1RrUmmUcPpVgkATRdwz5TarAfYpSYiAP79mY?e=3yxZxw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5" t="s">
        <v>4355</v>
      </c>
    </row>
    <row r="2856" spans="1:15" hidden="1" x14ac:dyDescent="0.3">
      <c r="A2856" t="s">
        <v>4484</v>
      </c>
      <c r="B2856">
        <v>376894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2789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https://aterpa-my.sharepoint.com/:f:/g/personal/luis_nunes_aterpa_com_br/IgCVlEOybDu1RrUmmUcPpVgkATRdwz5TarAfYpSYiAP79mY?e=3yxZxw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6" t="s">
        <v>4355</v>
      </c>
    </row>
    <row r="2857" spans="1:15" hidden="1" x14ac:dyDescent="0.3">
      <c r="A2857" t="s">
        <v>4485</v>
      </c>
      <c r="B2857">
        <v>484264</v>
      </c>
      <c r="C2857" t="s">
        <v>5409</v>
      </c>
      <c r="D2857" s="12">
        <v>45931</v>
      </c>
      <c r="E2857" t="s">
        <v>3762</v>
      </c>
      <c r="F2857" t="s">
        <v>2792</v>
      </c>
      <c r="G2857" t="s">
        <v>2788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https://aterpa-my.sharepoint.com/:f:/g/personal/luis_nunes_aterpa_com_br/IgCVlEOybDu1RrUmmUcPpVgkATRdwz5TarAfYpSYiAP79mY?e=3yxZxw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7" t="s">
        <v>4355</v>
      </c>
    </row>
    <row r="2858" spans="1:15" hidden="1" x14ac:dyDescent="0.3">
      <c r="A2858" t="s">
        <v>4486</v>
      </c>
      <c r="B2858">
        <v>322197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2789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https://aterpa-my.sharepoint.com/:f:/g/personal/luis_nunes_aterpa_com_br/IgCVlEOybDu1RrUmmUcPpVgkATRdwz5TarAfYpSYiAP79mY?e=3yxZxw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8" t="s">
        <v>4355</v>
      </c>
    </row>
    <row r="2859" spans="1:15" hidden="1" x14ac:dyDescent="0.3">
      <c r="A2859" t="s">
        <v>4487</v>
      </c>
      <c r="B2859">
        <v>342900</v>
      </c>
      <c r="C2859" t="s">
        <v>5409</v>
      </c>
      <c r="D2859" s="12">
        <v>45931</v>
      </c>
      <c r="E2859" t="s">
        <v>3763</v>
      </c>
      <c r="F2859" t="s">
        <v>2792</v>
      </c>
      <c r="G2859" t="s">
        <v>2788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https://aterpa-my.sharepoint.com/:f:/g/personal/luis_nunes_aterpa_com_br/IgCVlEOybDu1RrUmmUcPpVgkATRdwz5TarAfYpSYiAP79mY?e=3yxZxw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59" t="s">
        <v>4355</v>
      </c>
    </row>
    <row r="2860" spans="1:15" hidden="1" x14ac:dyDescent="0.3">
      <c r="A2860" t="s">
        <v>4488</v>
      </c>
      <c r="B2860">
        <v>258090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2789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https://aterpa-my.sharepoint.com/:f:/g/personal/luis_nunes_aterpa_com_br/IgCVlEOybDu1RrUmmUcPpVgkATRdwz5TarAfYpSYiAP79mY?e=3yxZxw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0" t="s">
        <v>4355</v>
      </c>
    </row>
    <row r="2861" spans="1:15" hidden="1" x14ac:dyDescent="0.3">
      <c r="A2861" t="s">
        <v>4489</v>
      </c>
      <c r="B2861">
        <v>331165</v>
      </c>
      <c r="C2861" t="s">
        <v>5409</v>
      </c>
      <c r="D2861" s="12">
        <v>45931</v>
      </c>
      <c r="E2861" t="s">
        <v>3764</v>
      </c>
      <c r="F2861" t="s">
        <v>2792</v>
      </c>
      <c r="G2861" t="s">
        <v>2788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https://aterpa-my.sharepoint.com/:f:/g/personal/luis_nunes_aterpa_com_br/IgCVlEOybDu1RrUmmUcPpVgkATRdwz5TarAfYpSYiAP79mY?e=3yxZxw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1" t="s">
        <v>4355</v>
      </c>
    </row>
    <row r="2862" spans="1:15" hidden="1" x14ac:dyDescent="0.3">
      <c r="A2862" t="s">
        <v>4490</v>
      </c>
      <c r="B2862">
        <v>247561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2789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https://aterpa-my.sharepoint.com/:f:/g/personal/luis_nunes_aterpa_com_br/IgCVlEOybDu1RrUmmUcPpVgkATRdwz5TarAfYpSYiAP79mY?e=3yxZxw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2" t="s">
        <v>4355</v>
      </c>
    </row>
    <row r="2863" spans="1:15" hidden="1" x14ac:dyDescent="0.3">
      <c r="A2863" t="s">
        <v>4491</v>
      </c>
      <c r="B2863">
        <v>6909045</v>
      </c>
      <c r="C2863" t="s">
        <v>5409</v>
      </c>
      <c r="D2863" s="12">
        <v>45931</v>
      </c>
      <c r="E2863" t="s">
        <v>3765</v>
      </c>
      <c r="F2863" t="s">
        <v>2792</v>
      </c>
      <c r="G2863" t="s">
        <v>2788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https://aterpa-my.sharepoint.com/:f:/g/personal/luis_nunes_aterpa_com_br/IgCVlEOybDu1RrUmmUcPpVgkATRdwz5TarAfYpSYiAP79mY?e=3yxZxw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3" t="s">
        <v>4355</v>
      </c>
    </row>
    <row r="2864" spans="1:15" hidden="1" x14ac:dyDescent="0.3">
      <c r="A2864" t="s">
        <v>4492</v>
      </c>
      <c r="B2864">
        <v>2945190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2789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https://aterpa-my.sharepoint.com/:f:/g/personal/luis_nunes_aterpa_com_br/IgCVlEOybDu1RrUmmUcPpVgkATRdwz5TarAfYpSYiAP79mY?e=3yxZxw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4" t="s">
        <v>4355</v>
      </c>
    </row>
    <row r="2865" spans="1:15" hidden="1" x14ac:dyDescent="0.3">
      <c r="A2865" t="s">
        <v>4493</v>
      </c>
      <c r="B2865">
        <v>223265</v>
      </c>
      <c r="C2865" t="s">
        <v>5409</v>
      </c>
      <c r="D2865" s="12">
        <v>45931</v>
      </c>
      <c r="E2865" t="s">
        <v>3766</v>
      </c>
      <c r="F2865" t="s">
        <v>2792</v>
      </c>
      <c r="G2865" t="s">
        <v>2788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https://aterpa-my.sharepoint.com/:f:/g/personal/luis_nunes_aterpa_com_br/IgCVlEOybDu1RrUmmUcPpVgkATRdwz5TarAfYpSYiAP79mY?e=3yxZxw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5" t="s">
        <v>4355</v>
      </c>
    </row>
    <row r="2866" spans="1:15" hidden="1" x14ac:dyDescent="0.3">
      <c r="A2866" t="s">
        <v>4494</v>
      </c>
      <c r="B2866">
        <v>190459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2789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https://aterpa-my.sharepoint.com/:f:/g/personal/luis_nunes_aterpa_com_br/IgCVlEOybDu1RrUmmUcPpVgkATRdwz5TarAfYpSYiAP79mY?e=3yxZxw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6" t="s">
        <v>4355</v>
      </c>
    </row>
    <row r="2867" spans="1:15" hidden="1" x14ac:dyDescent="0.3">
      <c r="A2867" t="s">
        <v>4495</v>
      </c>
      <c r="B2867">
        <v>272684</v>
      </c>
      <c r="C2867" t="s">
        <v>5409</v>
      </c>
      <c r="D2867" s="12">
        <v>45931</v>
      </c>
      <c r="E2867" t="s">
        <v>3767</v>
      </c>
      <c r="F2867" t="s">
        <v>2792</v>
      </c>
      <c r="G2867" t="s">
        <v>2788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https://aterpa-my.sharepoint.com/:f:/g/personal/luis_nunes_aterpa_com_br/IgCVlEOybDu1RrUmmUcPpVgkATRdwz5TarAfYpSYiAP79mY?e=3yxZxw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7" t="s">
        <v>4355</v>
      </c>
    </row>
    <row r="2868" spans="1:15" hidden="1" x14ac:dyDescent="0.3">
      <c r="A2868" t="s">
        <v>4496</v>
      </c>
      <c r="B2868">
        <v>239872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2789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https://aterpa-my.sharepoint.com/:f:/g/personal/luis_nunes_aterpa_com_br/IgCVlEOybDu1RrUmmUcPpVgkATRdwz5TarAfYpSYiAP79mY?e=3yxZxw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8" t="s">
        <v>4355</v>
      </c>
    </row>
    <row r="2869" spans="1:15" hidden="1" x14ac:dyDescent="0.3">
      <c r="A2869" t="s">
        <v>4497</v>
      </c>
      <c r="B2869">
        <v>6808239</v>
      </c>
      <c r="C2869" t="s">
        <v>5409</v>
      </c>
      <c r="D2869" s="12">
        <v>45931</v>
      </c>
      <c r="E2869" t="s">
        <v>3768</v>
      </c>
      <c r="F2869" t="s">
        <v>2792</v>
      </c>
      <c r="G2869" t="s">
        <v>2788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https://aterpa-my.sharepoint.com/:f:/g/personal/luis_nunes_aterpa_com_br/IgCVlEOybDu1RrUmmUcPpVgkATRdwz5TarAfYpSYiAP79mY?e=3yxZxw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69" t="s">
        <v>4355</v>
      </c>
    </row>
    <row r="2870" spans="1:15" hidden="1" x14ac:dyDescent="0.3">
      <c r="A2870" t="s">
        <v>4498</v>
      </c>
      <c r="B2870">
        <v>2933966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2789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https://aterpa-my.sharepoint.com/:f:/g/personal/luis_nunes_aterpa_com_br/IgCVlEOybDu1RrUmmUcPpVgkATRdwz5TarAfYpSYiAP79mY?e=3yxZxw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0" t="s">
        <v>4355</v>
      </c>
    </row>
    <row r="2871" spans="1:15" hidden="1" x14ac:dyDescent="0.3">
      <c r="A2871" t="s">
        <v>4499</v>
      </c>
      <c r="B2871">
        <v>230698</v>
      </c>
      <c r="C2871" t="s">
        <v>5409</v>
      </c>
      <c r="D2871" s="12">
        <v>45931</v>
      </c>
      <c r="E2871" t="s">
        <v>3769</v>
      </c>
      <c r="F2871" t="s">
        <v>2792</v>
      </c>
      <c r="G2871" t="s">
        <v>2788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https://aterpa-my.sharepoint.com/:f:/g/personal/luis_nunes_aterpa_com_br/IgCVlEOybDu1RrUmmUcPpVgkATRdwz5TarAfYpSYiAP79mY?e=3yxZxw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1" t="s">
        <v>4355</v>
      </c>
    </row>
    <row r="2872" spans="1:15" hidden="1" x14ac:dyDescent="0.3">
      <c r="A2872" t="s">
        <v>4500</v>
      </c>
      <c r="B2872">
        <v>191327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2789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https://aterpa-my.sharepoint.com/:f:/g/personal/luis_nunes_aterpa_com_br/IgCVlEOybDu1RrUmmUcPpVgkATRdwz5TarAfYpSYiAP79mY?e=3yxZxw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2" t="s">
        <v>4355</v>
      </c>
    </row>
    <row r="2873" spans="1:15" hidden="1" x14ac:dyDescent="0.3">
      <c r="A2873" t="s">
        <v>4501</v>
      </c>
      <c r="B2873">
        <v>272234</v>
      </c>
      <c r="C2873" t="s">
        <v>5409</v>
      </c>
      <c r="D2873" s="12">
        <v>45931</v>
      </c>
      <c r="E2873" t="s">
        <v>3770</v>
      </c>
      <c r="F2873" t="s">
        <v>2792</v>
      </c>
      <c r="G2873" t="s">
        <v>2788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https://aterpa-my.sharepoint.com/:f:/g/personal/luis_nunes_aterpa_com_br/IgCVlEOybDu1RrUmmUcPpVgkATRdwz5TarAfYpSYiAP79mY?e=3yxZxw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3" t="s">
        <v>4355</v>
      </c>
    </row>
    <row r="2874" spans="1:15" hidden="1" x14ac:dyDescent="0.3">
      <c r="A2874" t="s">
        <v>4502</v>
      </c>
      <c r="B2874">
        <v>239867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2789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https://aterpa-my.sharepoint.com/:f:/g/personal/luis_nunes_aterpa_com_br/IgCVlEOybDu1RrUmmUcPpVgkATRdwz5TarAfYpSYiAP79mY?e=3yxZxw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4" t="s">
        <v>4355</v>
      </c>
    </row>
    <row r="2875" spans="1:15" hidden="1" x14ac:dyDescent="0.3">
      <c r="A2875" t="s">
        <v>4503</v>
      </c>
      <c r="B2875">
        <v>4998615</v>
      </c>
      <c r="C2875" t="s">
        <v>5409</v>
      </c>
      <c r="D2875" s="12">
        <v>45931</v>
      </c>
      <c r="E2875" t="s">
        <v>3771</v>
      </c>
      <c r="F2875" t="s">
        <v>2792</v>
      </c>
      <c r="G2875" t="s">
        <v>2788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https://aterpa-my.sharepoint.com/:f:/g/personal/luis_nunes_aterpa_com_br/IgCVlEOybDu1RrUmmUcPpVgkATRdwz5TarAfYpSYiAP79mY?e=3yxZxw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5" t="s">
        <v>4355</v>
      </c>
    </row>
    <row r="2876" spans="1:15" hidden="1" x14ac:dyDescent="0.3">
      <c r="A2876" t="s">
        <v>4504</v>
      </c>
      <c r="B2876">
        <v>1822639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2789</v>
      </c>
      <c r="H2876" t="str">
        <f>IF(_xlfn.XLOOKUP(E2876,LD_01[DOCUMENTO],LD_01[REVISÃO])=F2876,"VIGENTE","OBSOLETO")</f>
        <v>VIGENTE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https://aterpa-my.sharepoint.com/:f:/g/personal/luis_nunes_aterpa_com_br/IgCVlEOybDu1RrUmmUcPpVgkATRdwz5TarAfYpSYiAP79mY?e=3yxZxw</v>
      </c>
      <c r="M2876" t="str">
        <f t="shared" si="136"/>
        <v/>
      </c>
      <c r="N287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6" t="s">
        <v>4355</v>
      </c>
    </row>
    <row r="2877" spans="1:15" hidden="1" x14ac:dyDescent="0.3">
      <c r="A2877" t="s">
        <v>4505</v>
      </c>
      <c r="B2877">
        <v>256408</v>
      </c>
      <c r="C2877" t="s">
        <v>5409</v>
      </c>
      <c r="D2877" s="12">
        <v>45931</v>
      </c>
      <c r="E2877" t="s">
        <v>3772</v>
      </c>
      <c r="F2877" t="s">
        <v>2792</v>
      </c>
      <c r="G2877" t="s">
        <v>2788</v>
      </c>
      <c r="H2877" t="str">
        <f>IF(_xlfn.XLOOKUP(E2877,LD_01[DOCUMENTO],LD_01[REVISÃO])=F2877,"VIGENTE","OBSOLETO")</f>
        <v>VIGENTE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https://aterpa-my.sharepoint.com/:f:/g/personal/luis_nunes_aterpa_com_br/IgCVlEOybDu1RrUmmUcPpVgkATRdwz5TarAfYpSYiAP79mY?e=3yxZxw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7" t="s">
        <v>4355</v>
      </c>
    </row>
    <row r="2878" spans="1:15" hidden="1" x14ac:dyDescent="0.3">
      <c r="A2878" t="s">
        <v>4506</v>
      </c>
      <c r="B2878">
        <v>1648768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2789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https://aterpa-my.sharepoint.com/:f:/g/personal/luis_nunes_aterpa_com_br/IgCVlEOybDu1RrUmmUcPpVgkATRdwz5TarAfYpSYiAP79mY?e=3yxZxw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8" t="s">
        <v>4355</v>
      </c>
    </row>
    <row r="2879" spans="1:15" hidden="1" x14ac:dyDescent="0.3">
      <c r="A2879" t="s">
        <v>4507</v>
      </c>
      <c r="B2879">
        <v>300125</v>
      </c>
      <c r="C2879" t="s">
        <v>5409</v>
      </c>
      <c r="D2879" s="12">
        <v>45931</v>
      </c>
      <c r="E2879" t="s">
        <v>3773</v>
      </c>
      <c r="F2879" t="s">
        <v>2792</v>
      </c>
      <c r="G2879" t="s">
        <v>2788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https://aterpa-my.sharepoint.com/:f:/g/personal/luis_nunes_aterpa_com_br/IgCVlEOybDu1RrUmmUcPpVgkATRdwz5TarAfYpSYiAP79mY?e=3yxZxw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79" t="s">
        <v>4355</v>
      </c>
    </row>
    <row r="2880" spans="1:15" hidden="1" x14ac:dyDescent="0.3">
      <c r="A2880" t="s">
        <v>4508</v>
      </c>
      <c r="B2880">
        <v>253077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2789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https://aterpa-my.sharepoint.com/:f:/g/personal/luis_nunes_aterpa_com_br/IgCVlEOybDu1RrUmmUcPpVgkATRdwz5TarAfYpSYiAP79mY?e=3yxZxw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0" t="s">
        <v>4355</v>
      </c>
    </row>
    <row r="2881" spans="1:15" hidden="1" x14ac:dyDescent="0.3">
      <c r="A2881" t="s">
        <v>4509</v>
      </c>
      <c r="B2881">
        <v>127673</v>
      </c>
      <c r="C2881" t="s">
        <v>5409</v>
      </c>
      <c r="D2881" s="12">
        <v>45931</v>
      </c>
      <c r="E2881" t="s">
        <v>3774</v>
      </c>
      <c r="F2881" t="s">
        <v>2792</v>
      </c>
      <c r="G2881" t="s">
        <v>2788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https://aterpa-my.sharepoint.com/:f:/g/personal/luis_nunes_aterpa_com_br/IgCVlEOybDu1RrUmmUcPpVgkATRdwz5TarAfYpSYiAP79mY?e=3yxZxw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1" t="s">
        <v>4355</v>
      </c>
    </row>
    <row r="2882" spans="1:15" hidden="1" x14ac:dyDescent="0.3">
      <c r="A2882" t="s">
        <v>4510</v>
      </c>
      <c r="B2882">
        <v>89798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2789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https://aterpa-my.sharepoint.com/:f:/g/personal/luis_nunes_aterpa_com_br/IgCVlEOybDu1RrUmmUcPpVgkATRdwz5TarAfYpSYiAP79mY?e=3yxZxw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2" t="s">
        <v>4355</v>
      </c>
    </row>
    <row r="2883" spans="1:15" hidden="1" x14ac:dyDescent="0.3">
      <c r="A2883" t="s">
        <v>4511</v>
      </c>
      <c r="B2883">
        <v>219409</v>
      </c>
      <c r="C2883" t="s">
        <v>5409</v>
      </c>
      <c r="D2883" s="12">
        <v>45931</v>
      </c>
      <c r="E2883" t="s">
        <v>3775</v>
      </c>
      <c r="F2883" t="s">
        <v>2792</v>
      </c>
      <c r="G2883" t="s">
        <v>2788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https://aterpa-my.sharepoint.com/:f:/g/personal/luis_nunes_aterpa_com_br/IgCVlEOybDu1RrUmmUcPpVgkATRdwz5TarAfYpSYiAP79mY?e=3yxZxw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3" t="s">
        <v>4355</v>
      </c>
    </row>
    <row r="2884" spans="1:15" hidden="1" x14ac:dyDescent="0.3">
      <c r="A2884" t="s">
        <v>4512</v>
      </c>
      <c r="B2884">
        <v>608368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2789</v>
      </c>
      <c r="H2884" t="str">
        <f>IF(_xlfn.XLOOKUP(E2884,LD_01[DOCUMENTO],LD_01[REVISÃO])=F2884,"VIGENTE","OBSOLETO")</f>
        <v>VIGENTE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https://aterpa-my.sharepoint.com/:f:/g/personal/luis_nunes_aterpa_com_br/IgCVlEOybDu1RrUmmUcPpVgkATRdwz5TarAfYpSYiAP79mY?e=3yxZxw</v>
      </c>
      <c r="M2884" t="str">
        <f t="shared" si="136"/>
        <v/>
      </c>
      <c r="N288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4" t="s">
        <v>4355</v>
      </c>
    </row>
    <row r="2885" spans="1:15" hidden="1" x14ac:dyDescent="0.3">
      <c r="A2885" t="s">
        <v>4513</v>
      </c>
      <c r="B2885">
        <v>1156955</v>
      </c>
      <c r="C2885" t="s">
        <v>5409</v>
      </c>
      <c r="D2885" s="12">
        <v>45931</v>
      </c>
      <c r="E2885" t="s">
        <v>3776</v>
      </c>
      <c r="F2885" t="s">
        <v>2792</v>
      </c>
      <c r="G2885" t="s">
        <v>2788</v>
      </c>
      <c r="H2885" t="str">
        <f>IF(_xlfn.XLOOKUP(E2885,LD_01[DOCUMENTO],LD_01[REVISÃO])=F2885,"VIGENTE","OBSOLETO")</f>
        <v>VIGENTE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https://aterpa-my.sharepoint.com/:f:/g/personal/luis_nunes_aterpa_com_br/IgCVlEOybDu1RrUmmUcPpVgkATRdwz5TarAfYpSYiAP79mY?e=3yxZxw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5" t="s">
        <v>4355</v>
      </c>
    </row>
    <row r="2886" spans="1:15" hidden="1" x14ac:dyDescent="0.3">
      <c r="A2886" t="s">
        <v>4514</v>
      </c>
      <c r="B2886">
        <v>612882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2789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https://aterpa-my.sharepoint.com/:f:/g/personal/luis_nunes_aterpa_com_br/IgCVlEOybDu1RrUmmUcPpVgkATRdwz5TarAfYpSYiAP79mY?e=3yxZxw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6" t="s">
        <v>4355</v>
      </c>
    </row>
    <row r="2887" spans="1:15" hidden="1" x14ac:dyDescent="0.3">
      <c r="A2887" t="s">
        <v>4515</v>
      </c>
      <c r="B2887">
        <v>1524660</v>
      </c>
      <c r="C2887" t="s">
        <v>5409</v>
      </c>
      <c r="D2887" s="12">
        <v>45931</v>
      </c>
      <c r="E2887" t="s">
        <v>3777</v>
      </c>
      <c r="F2887" t="s">
        <v>2792</v>
      </c>
      <c r="G2887" t="s">
        <v>2788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https://aterpa-my.sharepoint.com/:f:/g/personal/luis_nunes_aterpa_com_br/IgCVlEOybDu1RrUmmUcPpVgkATRdwz5TarAfYpSYiAP79mY?e=3yxZxw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7" t="s">
        <v>4355</v>
      </c>
    </row>
    <row r="2888" spans="1:15" hidden="1" x14ac:dyDescent="0.3">
      <c r="A2888" t="s">
        <v>4516</v>
      </c>
      <c r="B2888">
        <v>884138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2789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https://aterpa-my.sharepoint.com/:f:/g/personal/luis_nunes_aterpa_com_br/IgCVlEOybDu1RrUmmUcPpVgkATRdwz5TarAfYpSYiAP79mY?e=3yxZxw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8" t="s">
        <v>4355</v>
      </c>
    </row>
    <row r="2889" spans="1:15" hidden="1" x14ac:dyDescent="0.3">
      <c r="A2889" t="s">
        <v>4517</v>
      </c>
      <c r="B2889">
        <v>270552</v>
      </c>
      <c r="C2889" t="s">
        <v>5409</v>
      </c>
      <c r="D2889" s="12">
        <v>45931</v>
      </c>
      <c r="E2889" t="s">
        <v>3778</v>
      </c>
      <c r="F2889" t="s">
        <v>2792</v>
      </c>
      <c r="G2889" t="s">
        <v>2788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https://aterpa-my.sharepoint.com/:f:/g/personal/luis_nunes_aterpa_com_br/IgCVlEOybDu1RrUmmUcPpVgkATRdwz5TarAfYpSYiAP79mY?e=3yxZxw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89" t="s">
        <v>4355</v>
      </c>
    </row>
    <row r="2890" spans="1:15" hidden="1" x14ac:dyDescent="0.3">
      <c r="A2890" t="s">
        <v>4518</v>
      </c>
      <c r="B2890">
        <v>256610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2789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https://aterpa-my.sharepoint.com/:f:/g/personal/luis_nunes_aterpa_com_br/IgCVlEOybDu1RrUmmUcPpVgkATRdwz5TarAfYpSYiAP79mY?e=3yxZxw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0" t="s">
        <v>4355</v>
      </c>
    </row>
    <row r="2891" spans="1:15" hidden="1" x14ac:dyDescent="0.3">
      <c r="A2891" t="s">
        <v>4519</v>
      </c>
      <c r="B2891">
        <v>493278</v>
      </c>
      <c r="C2891" t="s">
        <v>5409</v>
      </c>
      <c r="D2891" s="12">
        <v>45931</v>
      </c>
      <c r="E2891" t="s">
        <v>3779</v>
      </c>
      <c r="F2891" t="s">
        <v>2792</v>
      </c>
      <c r="G2891" t="s">
        <v>2788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https://aterpa-my.sharepoint.com/:f:/g/personal/luis_nunes_aterpa_com_br/IgCVlEOybDu1RrUmmUcPpVgkATRdwz5TarAfYpSYiAP79mY?e=3yxZxw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1" t="s">
        <v>4355</v>
      </c>
    </row>
    <row r="2892" spans="1:15" hidden="1" x14ac:dyDescent="0.3">
      <c r="A2892" t="s">
        <v>4520</v>
      </c>
      <c r="B2892">
        <v>320533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2789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https://aterpa-my.sharepoint.com/:f:/g/personal/luis_nunes_aterpa_com_br/IgCVlEOybDu1RrUmmUcPpVgkATRdwz5TarAfYpSYiAP79mY?e=3yxZxw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2" t="s">
        <v>4355</v>
      </c>
    </row>
    <row r="2893" spans="1:15" hidden="1" x14ac:dyDescent="0.3">
      <c r="A2893" t="s">
        <v>4521</v>
      </c>
      <c r="B2893">
        <v>127748</v>
      </c>
      <c r="C2893" t="s">
        <v>5409</v>
      </c>
      <c r="D2893" s="12">
        <v>45931</v>
      </c>
      <c r="E2893" t="s">
        <v>3780</v>
      </c>
      <c r="F2893" t="s">
        <v>2792</v>
      </c>
      <c r="G2893" t="s">
        <v>2788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https://aterpa-my.sharepoint.com/:f:/g/personal/luis_nunes_aterpa_com_br/IgCVlEOybDu1RrUmmUcPpVgkATRdwz5TarAfYpSYiAP79mY?e=3yxZxw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3" t="s">
        <v>4355</v>
      </c>
    </row>
    <row r="2894" spans="1:15" hidden="1" x14ac:dyDescent="0.3">
      <c r="A2894" t="s">
        <v>4522</v>
      </c>
      <c r="B2894">
        <v>89464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2789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https://aterpa-my.sharepoint.com/:f:/g/personal/luis_nunes_aterpa_com_br/IgCVlEOybDu1RrUmmUcPpVgkATRdwz5TarAfYpSYiAP79mY?e=3yxZxw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4" t="s">
        <v>4355</v>
      </c>
    </row>
    <row r="2895" spans="1:15" hidden="1" x14ac:dyDescent="0.3">
      <c r="A2895" t="s">
        <v>4523</v>
      </c>
      <c r="B2895">
        <v>5277419</v>
      </c>
      <c r="C2895" t="s">
        <v>5409</v>
      </c>
      <c r="D2895" s="12">
        <v>45931</v>
      </c>
      <c r="E2895" t="s">
        <v>3781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https://aterpa-my.sharepoint.com/:f:/g/personal/luis_nunes_aterpa_com_br/IgCVlEOybDu1RrUmmUcPpVgkATRdwz5TarAfYpSYiAP79mY?e=3yxZxw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5" t="s">
        <v>4355</v>
      </c>
    </row>
    <row r="2896" spans="1:15" hidden="1" x14ac:dyDescent="0.3">
      <c r="A2896" t="s">
        <v>4524</v>
      </c>
      <c r="B2896">
        <v>1251696</v>
      </c>
      <c r="C2896" t="s">
        <v>5409</v>
      </c>
      <c r="D2896" s="12">
        <v>45931</v>
      </c>
      <c r="E2896" t="s">
        <v>3782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https://aterpa-my.sharepoint.com/:f:/g/personal/luis_nunes_aterpa_com_br/IgCVlEOybDu1RrUmmUcPpVgkATRdwz5TarAfYpSYiAP79mY?e=3yxZxw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6" t="s">
        <v>4355</v>
      </c>
    </row>
    <row r="2897" spans="1:15" hidden="1" x14ac:dyDescent="0.3">
      <c r="A2897" t="s">
        <v>4525</v>
      </c>
      <c r="B2897">
        <v>1153043</v>
      </c>
      <c r="C2897" t="s">
        <v>5409</v>
      </c>
      <c r="D2897" s="12">
        <v>45931</v>
      </c>
      <c r="E2897" t="s">
        <v>3783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https://aterpa-my.sharepoint.com/:f:/g/personal/luis_nunes_aterpa_com_br/IgCVlEOybDu1RrUmmUcPpVgkATRdwz5TarAfYpSYiAP79mY?e=3yxZxw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7" t="s">
        <v>4355</v>
      </c>
    </row>
    <row r="2898" spans="1:15" hidden="1" x14ac:dyDescent="0.3">
      <c r="A2898" t="s">
        <v>4526</v>
      </c>
      <c r="B2898">
        <v>1300399</v>
      </c>
      <c r="C2898" t="s">
        <v>5409</v>
      </c>
      <c r="D2898" s="12">
        <v>45931</v>
      </c>
      <c r="E2898" t="s">
        <v>3784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https://aterpa-my.sharepoint.com/:f:/g/personal/luis_nunes_aterpa_com_br/IgCVlEOybDu1RrUmmUcPpVgkATRdwz5TarAfYpSYiAP79mY?e=3yxZxw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8" t="s">
        <v>4355</v>
      </c>
    </row>
    <row r="2899" spans="1:15" hidden="1" x14ac:dyDescent="0.3">
      <c r="A2899" t="s">
        <v>4527</v>
      </c>
      <c r="B2899">
        <v>839538</v>
      </c>
      <c r="C2899" t="s">
        <v>5409</v>
      </c>
      <c r="D2899" s="12">
        <v>45931</v>
      </c>
      <c r="E2899" t="s">
        <v>3785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https://aterpa-my.sharepoint.com/:f:/g/personal/luis_nunes_aterpa_com_br/IgCVlEOybDu1RrUmmUcPpVgkATRdwz5TarAfYpSYiAP79mY?e=3yxZxw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899" t="s">
        <v>4355</v>
      </c>
    </row>
    <row r="2900" spans="1:15" hidden="1" x14ac:dyDescent="0.3">
      <c r="A2900" t="s">
        <v>4528</v>
      </c>
      <c r="B2900">
        <v>2836175</v>
      </c>
      <c r="C2900" t="s">
        <v>5409</v>
      </c>
      <c r="D2900" s="12">
        <v>45931</v>
      </c>
      <c r="E2900" t="s">
        <v>3786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https://aterpa-my.sharepoint.com/:f:/g/personal/luis_nunes_aterpa_com_br/IgCVlEOybDu1RrUmmUcPpVgkATRdwz5TarAfYpSYiAP79mY?e=3yxZxw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0" t="s">
        <v>4355</v>
      </c>
    </row>
    <row r="2901" spans="1:15" hidden="1" x14ac:dyDescent="0.3">
      <c r="A2901" t="s">
        <v>4529</v>
      </c>
      <c r="B2901">
        <v>13818383</v>
      </c>
      <c r="C2901" t="s">
        <v>5409</v>
      </c>
      <c r="D2901" s="12">
        <v>45931</v>
      </c>
      <c r="E2901" t="s">
        <v>3787</v>
      </c>
      <c r="F2901" t="s">
        <v>2798</v>
      </c>
      <c r="G2901" t="s">
        <v>2788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https://aterpa-my.sharepoint.com/:f:/g/personal/luis_nunes_aterpa_com_br/IgCVlEOybDu1RrUmmUcPpVgkATRdwz5TarAfYpSYiAP79mY?e=3yxZxw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1" t="s">
        <v>4355</v>
      </c>
    </row>
    <row r="2902" spans="1:15" hidden="1" x14ac:dyDescent="0.3">
      <c r="A2902" t="s">
        <v>4530</v>
      </c>
      <c r="B2902">
        <v>1002703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2789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https://aterpa-my.sharepoint.com/:f:/g/personal/luis_nunes_aterpa_com_br/IgCVlEOybDu1RrUmmUcPpVgkATRdwz5TarAfYpSYiAP79mY?e=3yxZxw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2" t="s">
        <v>4355</v>
      </c>
    </row>
    <row r="2903" spans="1:15" hidden="1" x14ac:dyDescent="0.3">
      <c r="A2903" t="s">
        <v>4531</v>
      </c>
      <c r="B2903">
        <v>3838536</v>
      </c>
      <c r="C2903" t="s">
        <v>5409</v>
      </c>
      <c r="D2903" s="12">
        <v>45931</v>
      </c>
      <c r="E2903" t="s">
        <v>3788</v>
      </c>
      <c r="F2903" t="s">
        <v>2798</v>
      </c>
      <c r="G2903" t="s">
        <v>2788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https://aterpa-my.sharepoint.com/:f:/g/personal/luis_nunes_aterpa_com_br/IgCVlEOybDu1RrUmmUcPpVgkATRdwz5TarAfYpSYiAP79mY?e=3yxZxw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3" t="s">
        <v>4355</v>
      </c>
    </row>
    <row r="2904" spans="1:15" hidden="1" x14ac:dyDescent="0.3">
      <c r="A2904" t="s">
        <v>4532</v>
      </c>
      <c r="B2904">
        <v>492764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2789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https://aterpa-my.sharepoint.com/:f:/g/personal/luis_nunes_aterpa_com_br/IgCVlEOybDu1RrUmmUcPpVgkATRdwz5TarAfYpSYiAP79mY?e=3yxZxw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4" t="s">
        <v>4355</v>
      </c>
    </row>
    <row r="2905" spans="1:15" hidden="1" x14ac:dyDescent="0.3">
      <c r="A2905" t="s">
        <v>4533</v>
      </c>
      <c r="B2905">
        <v>631298</v>
      </c>
      <c r="C2905" t="s">
        <v>5409</v>
      </c>
      <c r="D2905" s="12">
        <v>45931</v>
      </c>
      <c r="E2905" t="s">
        <v>3789</v>
      </c>
      <c r="F2905" t="s">
        <v>2798</v>
      </c>
      <c r="G2905" t="s">
        <v>2788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https://aterpa-my.sharepoint.com/:f:/g/personal/luis_nunes_aterpa_com_br/IgCVlEOybDu1RrUmmUcPpVgkATRdwz5TarAfYpSYiAP79mY?e=3yxZxw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5" t="s">
        <v>4355</v>
      </c>
    </row>
    <row r="2906" spans="1:15" hidden="1" x14ac:dyDescent="0.3">
      <c r="A2906" t="s">
        <v>4534</v>
      </c>
      <c r="B2906">
        <v>624007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2789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https://aterpa-my.sharepoint.com/:f:/g/personal/luis_nunes_aterpa_com_br/IgCVlEOybDu1RrUmmUcPpVgkATRdwz5TarAfYpSYiAP79mY?e=3yxZxw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6" t="s">
        <v>4355</v>
      </c>
    </row>
    <row r="2907" spans="1:15" hidden="1" x14ac:dyDescent="0.3">
      <c r="A2907" t="s">
        <v>4535</v>
      </c>
      <c r="B2907">
        <v>1228585</v>
      </c>
      <c r="C2907" t="s">
        <v>5409</v>
      </c>
      <c r="D2907" s="12">
        <v>45931</v>
      </c>
      <c r="E2907" t="s">
        <v>3790</v>
      </c>
      <c r="F2907" t="s">
        <v>2798</v>
      </c>
      <c r="G2907" t="s">
        <v>2788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https://aterpa-my.sharepoint.com/:f:/g/personal/luis_nunes_aterpa_com_br/IgCVlEOybDu1RrUmmUcPpVgkATRdwz5TarAfYpSYiAP79mY?e=3yxZxw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7" t="s">
        <v>4355</v>
      </c>
    </row>
    <row r="2908" spans="1:15" hidden="1" x14ac:dyDescent="0.3">
      <c r="A2908" t="s">
        <v>4536</v>
      </c>
      <c r="B2908">
        <v>1128829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2789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https://aterpa-my.sharepoint.com/:f:/g/personal/luis_nunes_aterpa_com_br/IgCVlEOybDu1RrUmmUcPpVgkATRdwz5TarAfYpSYiAP79mY?e=3yxZxw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8" t="s">
        <v>4355</v>
      </c>
    </row>
    <row r="2909" spans="1:15" hidden="1" x14ac:dyDescent="0.3">
      <c r="A2909" t="s">
        <v>4537</v>
      </c>
      <c r="B2909">
        <v>1677137</v>
      </c>
      <c r="C2909" t="s">
        <v>5409</v>
      </c>
      <c r="D2909" s="12">
        <v>45931</v>
      </c>
      <c r="E2909" t="s">
        <v>4060</v>
      </c>
      <c r="F2909" t="s">
        <v>2819</v>
      </c>
      <c r="G2909" t="s">
        <v>2788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https://aterpa-my.sharepoint.com/:f:/g/personal/luis_nunes_aterpa_com_br/IgCVlEOybDu1RrUmmUcPpVgkATRdwz5TarAfYpSYiAP79mY?e=3yxZxw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09" t="s">
        <v>4355</v>
      </c>
    </row>
    <row r="2910" spans="1:15" hidden="1" x14ac:dyDescent="0.3">
      <c r="A2910" t="s">
        <v>4538</v>
      </c>
      <c r="B2910">
        <v>1248767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2789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https://aterpa-my.sharepoint.com/:f:/g/personal/luis_nunes_aterpa_com_br/IgCVlEOybDu1RrUmmUcPpVgkATRdwz5TarAfYpSYiAP79mY?e=3yxZxw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0" t="s">
        <v>4355</v>
      </c>
    </row>
    <row r="2911" spans="1:15" hidden="1" x14ac:dyDescent="0.3">
      <c r="A2911" t="s">
        <v>4539</v>
      </c>
      <c r="B2911">
        <v>5265833</v>
      </c>
      <c r="C2911" t="s">
        <v>5409</v>
      </c>
      <c r="D2911" s="12">
        <v>45931</v>
      </c>
      <c r="E2911" t="s">
        <v>3791</v>
      </c>
      <c r="F2911" t="s">
        <v>2800</v>
      </c>
      <c r="G2911" t="s">
        <v>2788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https://aterpa-my.sharepoint.com/:f:/g/personal/luis_nunes_aterpa_com_br/IgCVlEOybDu1RrUmmUcPpVgkATRdwz5TarAfYpSYiAP79mY?e=3yxZxw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1" t="s">
        <v>4355</v>
      </c>
    </row>
    <row r="2912" spans="1:15" hidden="1" x14ac:dyDescent="0.3">
      <c r="A2912" t="s">
        <v>4540</v>
      </c>
      <c r="B2912">
        <v>796782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2789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https://aterpa-my.sharepoint.com/:f:/g/personal/luis_nunes_aterpa_com_br/IgCVlEOybDu1RrUmmUcPpVgkATRdwz5TarAfYpSYiAP79mY?e=3yxZxw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2" t="s">
        <v>4355</v>
      </c>
    </row>
    <row r="2913" spans="1:15" hidden="1" x14ac:dyDescent="0.3">
      <c r="A2913" t="s">
        <v>4541</v>
      </c>
      <c r="B2913">
        <v>3107669</v>
      </c>
      <c r="C2913" t="s">
        <v>5409</v>
      </c>
      <c r="D2913" s="12">
        <v>45931</v>
      </c>
      <c r="E2913" t="s">
        <v>3792</v>
      </c>
      <c r="F2913" t="s">
        <v>2800</v>
      </c>
      <c r="G2913" t="s">
        <v>2788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https://aterpa-my.sharepoint.com/:f:/g/personal/luis_nunes_aterpa_com_br/IgCVlEOybDu1RrUmmUcPpVgkATRdwz5TarAfYpSYiAP79mY?e=3yxZxw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3" t="s">
        <v>4355</v>
      </c>
    </row>
    <row r="2914" spans="1:15" hidden="1" x14ac:dyDescent="0.3">
      <c r="A2914" t="s">
        <v>4542</v>
      </c>
      <c r="B2914">
        <v>542242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2789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https://aterpa-my.sharepoint.com/:f:/g/personal/luis_nunes_aterpa_com_br/IgCVlEOybDu1RrUmmUcPpVgkATRdwz5TarAfYpSYiAP79mY?e=3yxZxw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4" t="s">
        <v>4355</v>
      </c>
    </row>
    <row r="2915" spans="1:15" hidden="1" x14ac:dyDescent="0.3">
      <c r="A2915" t="s">
        <v>4543</v>
      </c>
      <c r="B2915">
        <v>714925</v>
      </c>
      <c r="C2915" t="s">
        <v>5409</v>
      </c>
      <c r="D2915" s="12">
        <v>45931</v>
      </c>
      <c r="E2915" t="s">
        <v>3793</v>
      </c>
      <c r="F2915" t="s">
        <v>2800</v>
      </c>
      <c r="G2915" t="s">
        <v>2788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https://aterpa-my.sharepoint.com/:f:/g/personal/luis_nunes_aterpa_com_br/IgCVlEOybDu1RrUmmUcPpVgkATRdwz5TarAfYpSYiAP79mY?e=3yxZxw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5" t="s">
        <v>4355</v>
      </c>
    </row>
    <row r="2916" spans="1:15" hidden="1" x14ac:dyDescent="0.3">
      <c r="A2916" t="s">
        <v>4544</v>
      </c>
      <c r="B2916">
        <v>410941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2789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https://aterpa-my.sharepoint.com/:f:/g/personal/luis_nunes_aterpa_com_br/IgCVlEOybDu1RrUmmUcPpVgkATRdwz5TarAfYpSYiAP79mY?e=3yxZxw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6" t="s">
        <v>4355</v>
      </c>
    </row>
    <row r="2917" spans="1:15" hidden="1" x14ac:dyDescent="0.3">
      <c r="A2917" t="s">
        <v>4545</v>
      </c>
      <c r="B2917">
        <v>4654746</v>
      </c>
      <c r="C2917" t="s">
        <v>5409</v>
      </c>
      <c r="D2917" s="12">
        <v>45931</v>
      </c>
      <c r="E2917" t="s">
        <v>3795</v>
      </c>
      <c r="F2917" t="s">
        <v>2792</v>
      </c>
      <c r="G2917" t="s">
        <v>2788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https://aterpa-my.sharepoint.com/:f:/g/personal/luis_nunes_aterpa_com_br/IgCVlEOybDu1RrUmmUcPpVgkATRdwz5TarAfYpSYiAP79mY?e=3yxZxw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7" t="s">
        <v>4355</v>
      </c>
    </row>
    <row r="2918" spans="1:15" hidden="1" x14ac:dyDescent="0.3">
      <c r="A2918" t="s">
        <v>4546</v>
      </c>
      <c r="B2918">
        <v>3626967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2789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https://aterpa-my.sharepoint.com/:f:/g/personal/luis_nunes_aterpa_com_br/IgCVlEOybDu1RrUmmUcPpVgkATRdwz5TarAfYpSYiAP79mY?e=3yxZxw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8" t="s">
        <v>4355</v>
      </c>
    </row>
    <row r="2919" spans="1:15" hidden="1" x14ac:dyDescent="0.3">
      <c r="A2919" t="s">
        <v>4547</v>
      </c>
      <c r="B2919">
        <v>4397290</v>
      </c>
      <c r="C2919" t="s">
        <v>5409</v>
      </c>
      <c r="D2919" s="12">
        <v>45931</v>
      </c>
      <c r="E2919" t="s">
        <v>3796</v>
      </c>
      <c r="F2919" t="s">
        <v>2792</v>
      </c>
      <c r="G2919" t="s">
        <v>2788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https://aterpa-my.sharepoint.com/:f:/g/personal/luis_nunes_aterpa_com_br/IgCVlEOybDu1RrUmmUcPpVgkATRdwz5TarAfYpSYiAP79mY?e=3yxZxw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19" t="s">
        <v>4355</v>
      </c>
    </row>
    <row r="2920" spans="1:15" hidden="1" x14ac:dyDescent="0.3">
      <c r="A2920" t="s">
        <v>4548</v>
      </c>
      <c r="B2920">
        <v>3146428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2789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https://aterpa-my.sharepoint.com/:f:/g/personal/luis_nunes_aterpa_com_br/IgCVlEOybDu1RrUmmUcPpVgkATRdwz5TarAfYpSYiAP79mY?e=3yxZxw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0" t="s">
        <v>4355</v>
      </c>
    </row>
    <row r="2921" spans="1:15" hidden="1" x14ac:dyDescent="0.3">
      <c r="A2921" t="s">
        <v>4549</v>
      </c>
      <c r="B2921">
        <v>2285118</v>
      </c>
      <c r="C2921" t="s">
        <v>5409</v>
      </c>
      <c r="D2921" s="12">
        <v>45931</v>
      </c>
      <c r="E2921" t="s">
        <v>3797</v>
      </c>
      <c r="F2921" t="s">
        <v>2792</v>
      </c>
      <c r="G2921" t="s">
        <v>2788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https://aterpa-my.sharepoint.com/:f:/g/personal/luis_nunes_aterpa_com_br/IgCVlEOybDu1RrUmmUcPpVgkATRdwz5TarAfYpSYiAP79mY?e=3yxZxw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1" t="s">
        <v>4355</v>
      </c>
    </row>
    <row r="2922" spans="1:15" hidden="1" x14ac:dyDescent="0.3">
      <c r="A2922" t="s">
        <v>4550</v>
      </c>
      <c r="B2922">
        <v>2788208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2789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https://aterpa-my.sharepoint.com/:f:/g/personal/luis_nunes_aterpa_com_br/IgCVlEOybDu1RrUmmUcPpVgkATRdwz5TarAfYpSYiAP79mY?e=3yxZxw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2" t="s">
        <v>4355</v>
      </c>
    </row>
    <row r="2923" spans="1:15" hidden="1" x14ac:dyDescent="0.3">
      <c r="A2923" t="s">
        <v>4551</v>
      </c>
      <c r="B2923">
        <v>5864795</v>
      </c>
      <c r="C2923" t="s">
        <v>5409</v>
      </c>
      <c r="D2923" s="12">
        <v>45931</v>
      </c>
      <c r="E2923" t="s">
        <v>3798</v>
      </c>
      <c r="F2923" t="s">
        <v>2792</v>
      </c>
      <c r="G2923" t="s">
        <v>2788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https://aterpa-my.sharepoint.com/:f:/g/personal/luis_nunes_aterpa_com_br/IgCVlEOybDu1RrUmmUcPpVgkATRdwz5TarAfYpSYiAP79mY?e=3yxZxw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3" t="s">
        <v>4355</v>
      </c>
    </row>
    <row r="2924" spans="1:15" hidden="1" x14ac:dyDescent="0.3">
      <c r="A2924" t="s">
        <v>4552</v>
      </c>
      <c r="B2924">
        <v>3097447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2789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https://aterpa-my.sharepoint.com/:f:/g/personal/luis_nunes_aterpa_com_br/IgCVlEOybDu1RrUmmUcPpVgkATRdwz5TarAfYpSYiAP79mY?e=3yxZxw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4" t="s">
        <v>4355</v>
      </c>
    </row>
    <row r="2925" spans="1:15" hidden="1" x14ac:dyDescent="0.3">
      <c r="A2925" t="s">
        <v>4553</v>
      </c>
      <c r="B2925">
        <v>4446791</v>
      </c>
      <c r="C2925" t="s">
        <v>5409</v>
      </c>
      <c r="D2925" s="12">
        <v>45931</v>
      </c>
      <c r="E2925" t="s">
        <v>3799</v>
      </c>
      <c r="F2925" t="s">
        <v>2792</v>
      </c>
      <c r="G2925" t="s">
        <v>2788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https://aterpa-my.sharepoint.com/:f:/g/personal/luis_nunes_aterpa_com_br/IgCVlEOybDu1RrUmmUcPpVgkATRdwz5TarAfYpSYiAP79mY?e=3yxZxw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5" t="s">
        <v>4355</v>
      </c>
    </row>
    <row r="2926" spans="1:15" hidden="1" x14ac:dyDescent="0.3">
      <c r="A2926" t="s">
        <v>4554</v>
      </c>
      <c r="B2926">
        <v>2548248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2789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https://aterpa-my.sharepoint.com/:f:/g/personal/luis_nunes_aterpa_com_br/IgCVlEOybDu1RrUmmUcPpVgkATRdwz5TarAfYpSYiAP79mY?e=3yxZxw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6" t="s">
        <v>4355</v>
      </c>
    </row>
    <row r="2927" spans="1:15" hidden="1" x14ac:dyDescent="0.3">
      <c r="A2927" t="s">
        <v>4555</v>
      </c>
      <c r="B2927">
        <v>333267</v>
      </c>
      <c r="C2927" t="s">
        <v>5409</v>
      </c>
      <c r="D2927" s="12">
        <v>45931</v>
      </c>
      <c r="E2927" t="s">
        <v>3800</v>
      </c>
      <c r="F2927" t="s">
        <v>2792</v>
      </c>
      <c r="G2927" t="s">
        <v>2788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https://aterpa-my.sharepoint.com/:f:/g/personal/luis_nunes_aterpa_com_br/IgCVlEOybDu1RrUmmUcPpVgkATRdwz5TarAfYpSYiAP79mY?e=3yxZxw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7" t="s">
        <v>4355</v>
      </c>
    </row>
    <row r="2928" spans="1:15" hidden="1" x14ac:dyDescent="0.3">
      <c r="A2928" t="s">
        <v>4556</v>
      </c>
      <c r="B2928">
        <v>196611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2789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https://aterpa-my.sharepoint.com/:f:/g/personal/luis_nunes_aterpa_com_br/IgCVlEOybDu1RrUmmUcPpVgkATRdwz5TarAfYpSYiAP79mY?e=3yxZxw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8" t="s">
        <v>4355</v>
      </c>
    </row>
    <row r="2929" spans="1:16" hidden="1" x14ac:dyDescent="0.3">
      <c r="A2929" t="s">
        <v>4557</v>
      </c>
      <c r="B2929">
        <v>1778688</v>
      </c>
      <c r="C2929" t="s">
        <v>5409</v>
      </c>
      <c r="D2929" s="12">
        <v>45931</v>
      </c>
      <c r="E2929" t="s">
        <v>4778</v>
      </c>
      <c r="F2929" t="s">
        <v>2787</v>
      </c>
      <c r="G2929" t="s">
        <v>2788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https://aterpa-my.sharepoint.com/:f:/g/personal/luis_nunes_aterpa_com_br/IgCVlEOybDu1RrUmmUcPpVgkATRdwz5TarAfYpSYiAP79mY?e=3yxZxw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29" t="s">
        <v>4787</v>
      </c>
    </row>
    <row r="2930" spans="1:16" hidden="1" x14ac:dyDescent="0.3">
      <c r="A2930" t="s">
        <v>4558</v>
      </c>
      <c r="B2930">
        <v>547451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2789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https://aterpa-my.sharepoint.com/:f:/g/personal/luis_nunes_aterpa_com_br/IgCVlEOybDu1RrUmmUcPpVgkATRdwz5TarAfYpSYiAP79mY?e=3yxZxw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0" t="s">
        <v>4787</v>
      </c>
    </row>
    <row r="2931" spans="1:16" hidden="1" x14ac:dyDescent="0.3">
      <c r="A2931" t="s">
        <v>4559</v>
      </c>
      <c r="B2931">
        <v>1061047</v>
      </c>
      <c r="C2931" t="s">
        <v>5409</v>
      </c>
      <c r="D2931" s="12">
        <v>45931</v>
      </c>
      <c r="E2931" t="s">
        <v>4779</v>
      </c>
      <c r="F2931" t="s">
        <v>2787</v>
      </c>
      <c r="G2931" t="s">
        <v>2788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https://aterpa-my.sharepoint.com/:f:/g/personal/luis_nunes_aterpa_com_br/IgCVlEOybDu1RrUmmUcPpVgkATRdwz5TarAfYpSYiAP79mY?e=3yxZxw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1" t="s">
        <v>4787</v>
      </c>
    </row>
    <row r="2932" spans="1:16" hidden="1" x14ac:dyDescent="0.3">
      <c r="A2932" t="s">
        <v>4560</v>
      </c>
      <c r="B2932">
        <v>516296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2789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https://aterpa-my.sharepoint.com/:f:/g/personal/luis_nunes_aterpa_com_br/IgCVlEOybDu1RrUmmUcPpVgkATRdwz5TarAfYpSYiAP79mY?e=3yxZxw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2" t="s">
        <v>4787</v>
      </c>
    </row>
    <row r="2933" spans="1:16" hidden="1" x14ac:dyDescent="0.3">
      <c r="A2933" t="s">
        <v>4561</v>
      </c>
      <c r="B2933">
        <v>3023368</v>
      </c>
      <c r="C2933" t="s">
        <v>5409</v>
      </c>
      <c r="D2933" s="12">
        <v>45931</v>
      </c>
      <c r="E2933" t="s">
        <v>3801</v>
      </c>
      <c r="F2933" t="s">
        <v>2792</v>
      </c>
      <c r="G2933" t="s">
        <v>2788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https://aterpa-my.sharepoint.com/:f:/g/personal/luis_nunes_aterpa_com_br/IgCVlEOybDu1RrUmmUcPpVgkATRdwz5TarAfYpSYiAP79mY?e=3yxZxw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3" t="s">
        <v>4355</v>
      </c>
    </row>
    <row r="2934" spans="1:16" hidden="1" x14ac:dyDescent="0.3">
      <c r="A2934" t="s">
        <v>4562</v>
      </c>
      <c r="B2934">
        <v>1925821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2789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https://aterpa-my.sharepoint.com/:f:/g/personal/luis_nunes_aterpa_com_br/IgCVlEOybDu1RrUmmUcPpVgkATRdwz5TarAfYpSYiAP79mY?e=3yxZxw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4" t="s">
        <v>4355</v>
      </c>
    </row>
    <row r="2935" spans="1:16" hidden="1" x14ac:dyDescent="0.3">
      <c r="A2935" t="s">
        <v>4563</v>
      </c>
      <c r="B2935">
        <v>1102420</v>
      </c>
      <c r="C2935" t="s">
        <v>5409</v>
      </c>
      <c r="D2935" s="12">
        <v>45931</v>
      </c>
      <c r="E2935" t="s">
        <v>3802</v>
      </c>
      <c r="F2935" t="s">
        <v>2792</v>
      </c>
      <c r="G2935" t="s">
        <v>2788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https://aterpa-my.sharepoint.com/:f:/g/personal/luis_nunes_aterpa_com_br/IgCVlEOybDu1RrUmmUcPpVgkATRdwz5TarAfYpSYiAP79mY?e=3yxZxw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5" t="s">
        <v>4355</v>
      </c>
    </row>
    <row r="2936" spans="1:16" hidden="1" x14ac:dyDescent="0.3">
      <c r="A2936" t="s">
        <v>4564</v>
      </c>
      <c r="B2936">
        <v>1466207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2789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https://aterpa-my.sharepoint.com/:f:/g/personal/luis_nunes_aterpa_com_br/IgCVlEOybDu1RrUmmUcPpVgkATRdwz5TarAfYpSYiAP79mY?e=3yxZxw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6" t="s">
        <v>4355</v>
      </c>
    </row>
    <row r="2937" spans="1:16" hidden="1" x14ac:dyDescent="0.3">
      <c r="A2937" t="s">
        <v>4565</v>
      </c>
      <c r="B2937">
        <v>170023</v>
      </c>
      <c r="C2937" t="s">
        <v>5409</v>
      </c>
      <c r="D2937" s="12">
        <v>45931</v>
      </c>
      <c r="E2937" t="s">
        <v>3803</v>
      </c>
      <c r="F2937" t="s">
        <v>2792</v>
      </c>
      <c r="G2937" t="s">
        <v>2788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https://aterpa-my.sharepoint.com/:f:/g/personal/luis_nunes_aterpa_com_br/IgCVlEOybDu1RrUmmUcPpVgkATRdwz5TarAfYpSYiAP79mY?e=3yxZxw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7" t="s">
        <v>4355</v>
      </c>
    </row>
    <row r="2938" spans="1:16" hidden="1" x14ac:dyDescent="0.3">
      <c r="A2938" t="s">
        <v>4566</v>
      </c>
      <c r="B2938">
        <v>217067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2789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https://aterpa-my.sharepoint.com/:f:/g/personal/luis_nunes_aterpa_com_br/IgCVlEOybDu1RrUmmUcPpVgkATRdwz5TarAfYpSYiAP79mY?e=3yxZxw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8" t="s">
        <v>4355</v>
      </c>
      <c r="P2938" t="s">
        <v>4812</v>
      </c>
    </row>
    <row r="2939" spans="1:16" hidden="1" x14ac:dyDescent="0.3">
      <c r="A2939" t="s">
        <v>4567</v>
      </c>
      <c r="B2939">
        <v>2992568</v>
      </c>
      <c r="C2939" t="s">
        <v>5409</v>
      </c>
      <c r="D2939" s="12">
        <v>45931</v>
      </c>
      <c r="E2939" t="s">
        <v>3804</v>
      </c>
      <c r="F2939" t="s">
        <v>2792</v>
      </c>
      <c r="G2939" t="s">
        <v>2788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https://aterpa-my.sharepoint.com/:f:/g/personal/luis_nunes_aterpa_com_br/IgCVlEOybDu1RrUmmUcPpVgkATRdwz5TarAfYpSYiAP79mY?e=3yxZxw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39" t="s">
        <v>4355</v>
      </c>
    </row>
    <row r="2940" spans="1:16" hidden="1" x14ac:dyDescent="0.3">
      <c r="A2940" t="s">
        <v>4568</v>
      </c>
      <c r="B2940">
        <v>1900293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2789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https://aterpa-my.sharepoint.com/:f:/g/personal/luis_nunes_aterpa_com_br/IgCVlEOybDu1RrUmmUcPpVgkATRdwz5TarAfYpSYiAP79mY?e=3yxZxw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0" t="s">
        <v>4355</v>
      </c>
    </row>
    <row r="2941" spans="1:16" hidden="1" x14ac:dyDescent="0.3">
      <c r="A2941" t="s">
        <v>4569</v>
      </c>
      <c r="B2941">
        <v>1109197</v>
      </c>
      <c r="C2941" t="s">
        <v>5409</v>
      </c>
      <c r="D2941" s="12">
        <v>45931</v>
      </c>
      <c r="E2941" t="s">
        <v>3805</v>
      </c>
      <c r="F2941" t="s">
        <v>2792</v>
      </c>
      <c r="G2941" t="s">
        <v>2788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https://aterpa-my.sharepoint.com/:f:/g/personal/luis_nunes_aterpa_com_br/IgCVlEOybDu1RrUmmUcPpVgkATRdwz5TarAfYpSYiAP79mY?e=3yxZxw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1" t="s">
        <v>4355</v>
      </c>
    </row>
    <row r="2942" spans="1:16" hidden="1" x14ac:dyDescent="0.3">
      <c r="A2942" t="s">
        <v>4570</v>
      </c>
      <c r="B2942">
        <v>1473401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2789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https://aterpa-my.sharepoint.com/:f:/g/personal/luis_nunes_aterpa_com_br/IgCVlEOybDu1RrUmmUcPpVgkATRdwz5TarAfYpSYiAP79mY?e=3yxZxw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2" t="s">
        <v>4355</v>
      </c>
    </row>
    <row r="2943" spans="1:16" hidden="1" x14ac:dyDescent="0.3">
      <c r="A2943" t="s">
        <v>4571</v>
      </c>
      <c r="B2943">
        <v>169602</v>
      </c>
      <c r="C2943" t="s">
        <v>5409</v>
      </c>
      <c r="D2943" s="12">
        <v>45931</v>
      </c>
      <c r="E2943" s="11" t="s">
        <v>3806</v>
      </c>
      <c r="F2943" t="s">
        <v>2792</v>
      </c>
      <c r="G2943" t="s">
        <v>2788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https://aterpa-my.sharepoint.com/:f:/g/personal/luis_nunes_aterpa_com_br/IgCVlEOybDu1RrUmmUcPpVgkATRdwz5TarAfYpSYiAP79mY?e=3yxZxw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3" t="s">
        <v>4355</v>
      </c>
      <c r="P2943" t="s">
        <v>4811</v>
      </c>
    </row>
    <row r="2944" spans="1:16" hidden="1" x14ac:dyDescent="0.3">
      <c r="A2944" t="s">
        <v>4572</v>
      </c>
      <c r="B2944">
        <v>216771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2789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https://aterpa-my.sharepoint.com/:f:/g/personal/luis_nunes_aterpa_com_br/IgCVlEOybDu1RrUmmUcPpVgkATRdwz5TarAfYpSYiAP79mY?e=3yxZxw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4" t="s">
        <v>4355</v>
      </c>
    </row>
    <row r="2945" spans="1:15" hidden="1" x14ac:dyDescent="0.3">
      <c r="A2945" t="s">
        <v>4573</v>
      </c>
      <c r="B2945">
        <v>2516897</v>
      </c>
      <c r="C2945" t="s">
        <v>5409</v>
      </c>
      <c r="D2945" s="12">
        <v>45931</v>
      </c>
      <c r="E2945" t="s">
        <v>3807</v>
      </c>
      <c r="F2945" t="s">
        <v>2792</v>
      </c>
      <c r="G2945" t="s">
        <v>2788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https://aterpa-my.sharepoint.com/:f:/g/personal/luis_nunes_aterpa_com_br/IgCVlEOybDu1RrUmmUcPpVgkATRdwz5TarAfYpSYiAP79mY?e=3yxZxw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5" t="s">
        <v>4355</v>
      </c>
    </row>
    <row r="2946" spans="1:15" hidden="1" x14ac:dyDescent="0.3">
      <c r="A2946" t="s">
        <v>4574</v>
      </c>
      <c r="B2946">
        <v>2561377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2789</v>
      </c>
      <c r="H2946" t="str">
        <f>IF(_xlfn.XLOOKUP(E2946,LD_01[DOCUMENTO],LD_01[REVISÃO])=F2946,"VIGENTE","OBSOLETO")</f>
        <v>VIGENTE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https://aterpa-my.sharepoint.com/:f:/g/personal/luis_nunes_aterpa_com_br/IgCVlEOybDu1RrUmmUcPpVgkATRdwz5TarAfYpSYiAP79mY?e=3yxZxw</v>
      </c>
      <c r="M2946" t="str">
        <f t="shared" si="139"/>
        <v/>
      </c>
      <c r="N294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6" t="s">
        <v>4355</v>
      </c>
    </row>
    <row r="2947" spans="1:15" hidden="1" x14ac:dyDescent="0.3">
      <c r="A2947" t="s">
        <v>4575</v>
      </c>
      <c r="B2947">
        <v>641894</v>
      </c>
      <c r="C2947" t="s">
        <v>5409</v>
      </c>
      <c r="D2947" s="12">
        <v>45931</v>
      </c>
      <c r="E2947" t="s">
        <v>3808</v>
      </c>
      <c r="F2947" t="s">
        <v>2792</v>
      </c>
      <c r="G2947" t="s">
        <v>2788</v>
      </c>
      <c r="H2947" t="str">
        <f>IF(_xlfn.XLOOKUP(E2947,LD_01[DOCUMENTO],LD_01[REVISÃO])=F2947,"VIGENTE","OBSOLETO")</f>
        <v>VIGENTE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https://aterpa-my.sharepoint.com/:f:/g/personal/luis_nunes_aterpa_com_br/IgCVlEOybDu1RrUmmUcPpVgkATRdwz5TarAfYpSYiAP79mY?e=3yxZxw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7" t="s">
        <v>4355</v>
      </c>
    </row>
    <row r="2948" spans="1:15" hidden="1" x14ac:dyDescent="0.3">
      <c r="A2948" t="s">
        <v>4576</v>
      </c>
      <c r="B2948">
        <v>2237375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2789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https://aterpa-my.sharepoint.com/:f:/g/personal/luis_nunes_aterpa_com_br/IgCVlEOybDu1RrUmmUcPpVgkATRdwz5TarAfYpSYiAP79mY?e=3yxZxw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8" t="s">
        <v>4355</v>
      </c>
    </row>
    <row r="2949" spans="1:15" hidden="1" x14ac:dyDescent="0.3">
      <c r="A2949" t="s">
        <v>4577</v>
      </c>
      <c r="B2949">
        <v>677982</v>
      </c>
      <c r="C2949" t="s">
        <v>5409</v>
      </c>
      <c r="D2949" s="12">
        <v>45931</v>
      </c>
      <c r="E2949" t="s">
        <v>3809</v>
      </c>
      <c r="F2949" t="s">
        <v>2792</v>
      </c>
      <c r="G2949" t="s">
        <v>2788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https://aterpa-my.sharepoint.com/:f:/g/personal/luis_nunes_aterpa_com_br/IgCVlEOybDu1RrUmmUcPpVgkATRdwz5TarAfYpSYiAP79mY?e=3yxZxw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49" t="s">
        <v>4355</v>
      </c>
    </row>
    <row r="2950" spans="1:15" hidden="1" x14ac:dyDescent="0.3">
      <c r="A2950" t="s">
        <v>4578</v>
      </c>
      <c r="B2950">
        <v>1529426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2789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https://aterpa-my.sharepoint.com/:f:/g/personal/luis_nunes_aterpa_com_br/IgCVlEOybDu1RrUmmUcPpVgkATRdwz5TarAfYpSYiAP79mY?e=3yxZxw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0" t="s">
        <v>4355</v>
      </c>
    </row>
    <row r="2951" spans="1:15" hidden="1" x14ac:dyDescent="0.3">
      <c r="A2951" t="s">
        <v>4579</v>
      </c>
      <c r="B2951">
        <v>170945</v>
      </c>
      <c r="C2951" t="s">
        <v>5409</v>
      </c>
      <c r="D2951" s="12">
        <v>45931</v>
      </c>
      <c r="E2951" t="s">
        <v>3810</v>
      </c>
      <c r="F2951" t="s">
        <v>2792</v>
      </c>
      <c r="G2951" t="s">
        <v>2788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https://aterpa-my.sharepoint.com/:f:/g/personal/luis_nunes_aterpa_com_br/IgCVlEOybDu1RrUmmUcPpVgkATRdwz5TarAfYpSYiAP79mY?e=3yxZxw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1" t="s">
        <v>4355</v>
      </c>
    </row>
    <row r="2952" spans="1:15" hidden="1" x14ac:dyDescent="0.3">
      <c r="A2952" t="s">
        <v>4580</v>
      </c>
      <c r="B2952">
        <v>218062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2789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https://aterpa-my.sharepoint.com/:f:/g/personal/luis_nunes_aterpa_com_br/IgCVlEOybDu1RrUmmUcPpVgkATRdwz5TarAfYpSYiAP79mY?e=3yxZxw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2" t="s">
        <v>4355</v>
      </c>
    </row>
    <row r="2953" spans="1:15" hidden="1" x14ac:dyDescent="0.3">
      <c r="A2953" t="s">
        <v>4581</v>
      </c>
      <c r="B2953">
        <v>10175790</v>
      </c>
      <c r="C2953" t="s">
        <v>5409</v>
      </c>
      <c r="D2953" s="12">
        <v>45931</v>
      </c>
      <c r="E2953" t="s">
        <v>3811</v>
      </c>
      <c r="F2953" t="s">
        <v>2800</v>
      </c>
      <c r="G2953" t="s">
        <v>2788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https://aterpa-my.sharepoint.com/:f:/g/personal/luis_nunes_aterpa_com_br/IgCVlEOybDu1RrUmmUcPpVgkATRdwz5TarAfYpSYiAP79mY?e=3yxZxw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3" t="s">
        <v>4355</v>
      </c>
    </row>
    <row r="2954" spans="1:15" hidden="1" x14ac:dyDescent="0.3">
      <c r="A2954" t="s">
        <v>4582</v>
      </c>
      <c r="B2954">
        <v>790648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2789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https://aterpa-my.sharepoint.com/:f:/g/personal/luis_nunes_aterpa_com_br/IgCVlEOybDu1RrUmmUcPpVgkATRdwz5TarAfYpSYiAP79mY?e=3yxZxw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4" t="s">
        <v>4355</v>
      </c>
    </row>
    <row r="2955" spans="1:15" hidden="1" x14ac:dyDescent="0.3">
      <c r="A2955" t="s">
        <v>4583</v>
      </c>
      <c r="B2955">
        <v>2067837</v>
      </c>
      <c r="C2955" t="s">
        <v>5409</v>
      </c>
      <c r="D2955" s="12">
        <v>45931</v>
      </c>
      <c r="E2955" t="s">
        <v>3812</v>
      </c>
      <c r="F2955" t="s">
        <v>2800</v>
      </c>
      <c r="G2955" t="s">
        <v>2788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https://aterpa-my.sharepoint.com/:f:/g/personal/luis_nunes_aterpa_com_br/IgCVlEOybDu1RrUmmUcPpVgkATRdwz5TarAfYpSYiAP79mY?e=3yxZxw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5" t="s">
        <v>4355</v>
      </c>
    </row>
    <row r="2956" spans="1:15" hidden="1" x14ac:dyDescent="0.3">
      <c r="A2956" t="s">
        <v>4584</v>
      </c>
      <c r="B2956">
        <v>414077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2789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https://aterpa-my.sharepoint.com/:f:/g/personal/luis_nunes_aterpa_com_br/IgCVlEOybDu1RrUmmUcPpVgkATRdwz5TarAfYpSYiAP79mY?e=3yxZxw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6" t="s">
        <v>4355</v>
      </c>
    </row>
    <row r="2957" spans="1:15" hidden="1" x14ac:dyDescent="0.3">
      <c r="A2957" t="s">
        <v>4585</v>
      </c>
      <c r="B2957">
        <v>6513389</v>
      </c>
      <c r="C2957" t="s">
        <v>5409</v>
      </c>
      <c r="D2957" s="12">
        <v>45931</v>
      </c>
      <c r="E2957" t="s">
        <v>3813</v>
      </c>
      <c r="F2957" t="s">
        <v>2792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https://aterpa-my.sharepoint.com/:f:/g/personal/luis_nunes_aterpa_com_br/IgCVlEOybDu1RrUmmUcPpVgkATRdwz5TarAfYpSYiAP79mY?e=3yxZxw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7" t="s">
        <v>4355</v>
      </c>
    </row>
    <row r="2958" spans="1:15" hidden="1" x14ac:dyDescent="0.3">
      <c r="A2958" t="s">
        <v>4586</v>
      </c>
      <c r="B2958">
        <v>498175</v>
      </c>
      <c r="C2958" t="s">
        <v>5409</v>
      </c>
      <c r="D2958" s="12">
        <v>45931</v>
      </c>
      <c r="E2958" t="s">
        <v>3814</v>
      </c>
      <c r="F2958" t="s">
        <v>2800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https://aterpa-my.sharepoint.com/:f:/g/personal/luis_nunes_aterpa_com_br/IgCVlEOybDu1RrUmmUcPpVgkATRdwz5TarAfYpSYiAP79mY?e=3yxZxw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8" t="s">
        <v>4355</v>
      </c>
    </row>
    <row r="2959" spans="1:15" hidden="1" x14ac:dyDescent="0.3">
      <c r="A2959" t="s">
        <v>4587</v>
      </c>
      <c r="B2959">
        <v>1155027</v>
      </c>
      <c r="C2959" t="s">
        <v>5409</v>
      </c>
      <c r="D2959" s="12">
        <v>45931</v>
      </c>
      <c r="E2959" t="s">
        <v>3815</v>
      </c>
      <c r="F2959" t="s">
        <v>2792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https://aterpa-my.sharepoint.com/:f:/g/personal/luis_nunes_aterpa_com_br/IgCVlEOybDu1RrUmmUcPpVgkATRdwz5TarAfYpSYiAP79mY?e=3yxZxw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59" t="s">
        <v>4355</v>
      </c>
    </row>
    <row r="2960" spans="1:15" hidden="1" x14ac:dyDescent="0.3">
      <c r="A2960" t="s">
        <v>4588</v>
      </c>
      <c r="B2960">
        <v>1047412</v>
      </c>
      <c r="C2960" t="s">
        <v>5409</v>
      </c>
      <c r="D2960" s="12">
        <v>45931</v>
      </c>
      <c r="E2960" t="s">
        <v>3819</v>
      </c>
      <c r="F2960" t="s">
        <v>2800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https://aterpa-my.sharepoint.com/:f:/g/personal/luis_nunes_aterpa_com_br/IgCVlEOybDu1RrUmmUcPpVgkATRdwz5TarAfYpSYiAP79mY?e=3yxZxw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0" t="s">
        <v>4355</v>
      </c>
    </row>
    <row r="2961" spans="1:15" hidden="1" x14ac:dyDescent="0.3">
      <c r="A2961" t="s">
        <v>4589</v>
      </c>
      <c r="B2961">
        <v>13052941</v>
      </c>
      <c r="C2961" t="s">
        <v>5409</v>
      </c>
      <c r="D2961" s="12">
        <v>45931</v>
      </c>
      <c r="E2961" t="s">
        <v>3821</v>
      </c>
      <c r="F2961" t="s">
        <v>2792</v>
      </c>
      <c r="G2961" t="s">
        <v>2788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https://aterpa-my.sharepoint.com/:f:/g/personal/luis_nunes_aterpa_com_br/IgCVlEOybDu1RrUmmUcPpVgkATRdwz5TarAfYpSYiAP79mY?e=3yxZxw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1" t="s">
        <v>4355</v>
      </c>
    </row>
    <row r="2962" spans="1:15" hidden="1" x14ac:dyDescent="0.3">
      <c r="A2962" t="s">
        <v>4590</v>
      </c>
      <c r="B2962">
        <v>1775602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2789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https://aterpa-my.sharepoint.com/:f:/g/personal/luis_nunes_aterpa_com_br/IgCVlEOybDu1RrUmmUcPpVgkATRdwz5TarAfYpSYiAP79mY?e=3yxZxw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2" t="s">
        <v>4355</v>
      </c>
    </row>
    <row r="2963" spans="1:15" hidden="1" x14ac:dyDescent="0.3">
      <c r="A2963" t="s">
        <v>4591</v>
      </c>
      <c r="B2963">
        <v>13055172</v>
      </c>
      <c r="C2963" t="s">
        <v>5409</v>
      </c>
      <c r="D2963" s="12">
        <v>45931</v>
      </c>
      <c r="E2963" t="s">
        <v>3822</v>
      </c>
      <c r="F2963" t="s">
        <v>2792</v>
      </c>
      <c r="G2963" t="s">
        <v>2788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https://aterpa-my.sharepoint.com/:f:/g/personal/luis_nunes_aterpa_com_br/IgCVlEOybDu1RrUmmUcPpVgkATRdwz5TarAfYpSYiAP79mY?e=3yxZxw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3" t="s">
        <v>4355</v>
      </c>
    </row>
    <row r="2964" spans="1:15" hidden="1" x14ac:dyDescent="0.3">
      <c r="A2964" t="s">
        <v>4592</v>
      </c>
      <c r="B2964">
        <v>745152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2789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https://aterpa-my.sharepoint.com/:f:/g/personal/luis_nunes_aterpa_com_br/IgCVlEOybDu1RrUmmUcPpVgkATRdwz5TarAfYpSYiAP79mY?e=3yxZxw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4" t="s">
        <v>4355</v>
      </c>
    </row>
    <row r="2965" spans="1:15" hidden="1" x14ac:dyDescent="0.3">
      <c r="A2965" t="s">
        <v>4593</v>
      </c>
      <c r="B2965">
        <v>12999881</v>
      </c>
      <c r="C2965" t="s">
        <v>5409</v>
      </c>
      <c r="D2965" s="12">
        <v>45931</v>
      </c>
      <c r="E2965" t="s">
        <v>4780</v>
      </c>
      <c r="F2965" t="s">
        <v>2792</v>
      </c>
      <c r="G2965" t="s">
        <v>2788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https://aterpa-my.sharepoint.com/:f:/g/personal/luis_nunes_aterpa_com_br/IgCVlEOybDu1RrUmmUcPpVgkATRdwz5TarAfYpSYiAP79mY?e=3yxZxw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5" t="s">
        <v>4787</v>
      </c>
    </row>
    <row r="2966" spans="1:15" hidden="1" x14ac:dyDescent="0.3">
      <c r="A2966" t="s">
        <v>4594</v>
      </c>
      <c r="B2966">
        <v>711754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2789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https://aterpa-my.sharepoint.com/:f:/g/personal/luis_nunes_aterpa_com_br/IgCVlEOybDu1RrUmmUcPpVgkATRdwz5TarAfYpSYiAP79mY?e=3yxZxw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6" t="s">
        <v>4787</v>
      </c>
    </row>
    <row r="2967" spans="1:15" hidden="1" x14ac:dyDescent="0.3">
      <c r="A2967" t="s">
        <v>4595</v>
      </c>
      <c r="B2967">
        <v>13012516</v>
      </c>
      <c r="C2967" t="s">
        <v>5409</v>
      </c>
      <c r="D2967" s="12">
        <v>45931</v>
      </c>
      <c r="E2967" t="s">
        <v>4781</v>
      </c>
      <c r="F2967" t="s">
        <v>2792</v>
      </c>
      <c r="G2967" t="s">
        <v>2788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https://aterpa-my.sharepoint.com/:f:/g/personal/luis_nunes_aterpa_com_br/IgCVlEOybDu1RrUmmUcPpVgkATRdwz5TarAfYpSYiAP79mY?e=3yxZxw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7" t="s">
        <v>4787</v>
      </c>
    </row>
    <row r="2968" spans="1:15" hidden="1" x14ac:dyDescent="0.3">
      <c r="A2968" t="s">
        <v>4596</v>
      </c>
      <c r="B2968">
        <v>702719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2789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https://aterpa-my.sharepoint.com/:f:/g/personal/luis_nunes_aterpa_com_br/IgCVlEOybDu1RrUmmUcPpVgkATRdwz5TarAfYpSYiAP79mY?e=3yxZxw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8" t="s">
        <v>4787</v>
      </c>
    </row>
    <row r="2969" spans="1:15" hidden="1" x14ac:dyDescent="0.3">
      <c r="A2969" t="s">
        <v>4597</v>
      </c>
      <c r="B2969">
        <v>13012923</v>
      </c>
      <c r="C2969" t="s">
        <v>5409</v>
      </c>
      <c r="D2969" s="12">
        <v>45931</v>
      </c>
      <c r="E2969" t="s">
        <v>4782</v>
      </c>
      <c r="F2969" t="s">
        <v>2792</v>
      </c>
      <c r="G2969" t="s">
        <v>2788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https://aterpa-my.sharepoint.com/:f:/g/personal/luis_nunes_aterpa_com_br/IgCVlEOybDu1RrUmmUcPpVgkATRdwz5TarAfYpSYiAP79mY?e=3yxZxw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69" t="s">
        <v>4787</v>
      </c>
    </row>
    <row r="2970" spans="1:15" hidden="1" x14ac:dyDescent="0.3">
      <c r="A2970" t="s">
        <v>4598</v>
      </c>
      <c r="B2970">
        <v>364322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2789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https://aterpa-my.sharepoint.com/:f:/g/personal/luis_nunes_aterpa_com_br/IgCVlEOybDu1RrUmmUcPpVgkATRdwz5TarAfYpSYiAP79mY?e=3yxZxw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0" t="s">
        <v>4787</v>
      </c>
    </row>
    <row r="2971" spans="1:15" hidden="1" x14ac:dyDescent="0.3">
      <c r="A2971" t="s">
        <v>4599</v>
      </c>
      <c r="B2971">
        <v>12257280</v>
      </c>
      <c r="C2971" t="s">
        <v>5409</v>
      </c>
      <c r="D2971" s="12">
        <v>45931</v>
      </c>
      <c r="E2971" t="s">
        <v>3823</v>
      </c>
      <c r="F2971" t="s">
        <v>2819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https://aterpa-my.sharepoint.com/:f:/g/personal/luis_nunes_aterpa_com_br/IgCVlEOybDu1RrUmmUcPpVgkATRdwz5TarAfYpSYiAP79mY?e=3yxZxw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1" t="s">
        <v>4355</v>
      </c>
    </row>
    <row r="2972" spans="1:15" hidden="1" x14ac:dyDescent="0.3">
      <c r="A2972" t="s">
        <v>4600</v>
      </c>
      <c r="B2972">
        <v>162845987</v>
      </c>
      <c r="C2972" t="s">
        <v>5409</v>
      </c>
      <c r="D2972" s="12">
        <v>45931</v>
      </c>
      <c r="E2972" t="s">
        <v>3824</v>
      </c>
      <c r="F2972" t="s">
        <v>2792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https://aterpa-my.sharepoint.com/:f:/g/personal/luis_nunes_aterpa_com_br/IgCVlEOybDu1RrUmmUcPpVgkATRdwz5TarAfYpSYiAP79mY?e=3yxZxw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2" t="s">
        <v>4355</v>
      </c>
    </row>
    <row r="2973" spans="1:15" hidden="1" x14ac:dyDescent="0.3">
      <c r="A2973" t="s">
        <v>4601</v>
      </c>
      <c r="B2973">
        <v>1356105</v>
      </c>
      <c r="C2973" t="s">
        <v>5409</v>
      </c>
      <c r="D2973" s="12">
        <v>45931</v>
      </c>
      <c r="E2973" t="s">
        <v>3825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https://aterpa-my.sharepoint.com/:f:/g/personal/luis_nunes_aterpa_com_br/IgCVlEOybDu1RrUmmUcPpVgkATRdwz5TarAfYpSYiAP79mY?e=3yxZxw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3" t="s">
        <v>4355</v>
      </c>
    </row>
    <row r="2974" spans="1:15" hidden="1" x14ac:dyDescent="0.3">
      <c r="A2974" t="s">
        <v>4602</v>
      </c>
      <c r="B2974">
        <v>5264500</v>
      </c>
      <c r="C2974" t="s">
        <v>5409</v>
      </c>
      <c r="D2974" s="12">
        <v>45931</v>
      </c>
      <c r="E2974" t="s">
        <v>3826</v>
      </c>
      <c r="F2974" t="s">
        <v>2819</v>
      </c>
      <c r="G2974" t="s">
        <v>2788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https://aterpa-my.sharepoint.com/:f:/g/personal/luis_nunes_aterpa_com_br/IgCVlEOybDu1RrUmmUcPpVgkATRdwz5TarAfYpSYiAP79mY?e=3yxZxw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4" t="s">
        <v>4355</v>
      </c>
    </row>
    <row r="2975" spans="1:15" hidden="1" x14ac:dyDescent="0.3">
      <c r="A2975" t="s">
        <v>4603</v>
      </c>
      <c r="B2975">
        <v>1770358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2789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https://aterpa-my.sharepoint.com/:f:/g/personal/luis_nunes_aterpa_com_br/IgCVlEOybDu1RrUmmUcPpVgkATRdwz5TarAfYpSYiAP79mY?e=3yxZxw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5" t="s">
        <v>4355</v>
      </c>
    </row>
    <row r="2976" spans="1:15" hidden="1" x14ac:dyDescent="0.3">
      <c r="A2976" t="s">
        <v>4604</v>
      </c>
      <c r="B2976">
        <v>4209186</v>
      </c>
      <c r="C2976" t="s">
        <v>5409</v>
      </c>
      <c r="D2976" s="12">
        <v>45931</v>
      </c>
      <c r="E2976" t="s">
        <v>3827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https://aterpa-my.sharepoint.com/:f:/g/personal/luis_nunes_aterpa_com_br/IgCVlEOybDu1RrUmmUcPpVgkATRdwz5TarAfYpSYiAP79mY?e=3yxZxw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6" t="s">
        <v>4355</v>
      </c>
    </row>
    <row r="2977" spans="1:15" hidden="1" x14ac:dyDescent="0.3">
      <c r="A2977" t="s">
        <v>4605</v>
      </c>
      <c r="B2977">
        <v>11546544</v>
      </c>
      <c r="C2977" t="s">
        <v>5409</v>
      </c>
      <c r="D2977" s="12">
        <v>45931</v>
      </c>
      <c r="E2977" t="s">
        <v>3828</v>
      </c>
      <c r="F2977" t="s">
        <v>2800</v>
      </c>
      <c r="G2977" t="s">
        <v>2788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https://aterpa-my.sharepoint.com/:f:/g/personal/luis_nunes_aterpa_com_br/IgCVlEOybDu1RrUmmUcPpVgkATRdwz5TarAfYpSYiAP79mY?e=3yxZxw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7" t="s">
        <v>4355</v>
      </c>
    </row>
    <row r="2978" spans="1:15" hidden="1" x14ac:dyDescent="0.3">
      <c r="A2978" t="s">
        <v>4606</v>
      </c>
      <c r="B2978">
        <v>1546887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2789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https://aterpa-my.sharepoint.com/:f:/g/personal/luis_nunes_aterpa_com_br/IgCVlEOybDu1RrUmmUcPpVgkATRdwz5TarAfYpSYiAP79mY?e=3yxZxw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8" t="s">
        <v>4355</v>
      </c>
    </row>
    <row r="2979" spans="1:15" hidden="1" x14ac:dyDescent="0.3">
      <c r="A2979" t="s">
        <v>4607</v>
      </c>
      <c r="B2979">
        <v>11539231</v>
      </c>
      <c r="C2979" t="s">
        <v>5409</v>
      </c>
      <c r="D2979" s="12">
        <v>45931</v>
      </c>
      <c r="E2979" t="s">
        <v>3829</v>
      </c>
      <c r="F2979" t="s">
        <v>2800</v>
      </c>
      <c r="G2979" t="s">
        <v>2788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https://aterpa-my.sharepoint.com/:f:/g/personal/luis_nunes_aterpa_com_br/IgCVlEOybDu1RrUmmUcPpVgkATRdwz5TarAfYpSYiAP79mY?e=3yxZxw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79" t="s">
        <v>4355</v>
      </c>
    </row>
    <row r="2980" spans="1:15" hidden="1" x14ac:dyDescent="0.3">
      <c r="A2980" t="s">
        <v>4608</v>
      </c>
      <c r="B2980">
        <v>973248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2789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https://aterpa-my.sharepoint.com/:f:/g/personal/luis_nunes_aterpa_com_br/IgCVlEOybDu1RrUmmUcPpVgkATRdwz5TarAfYpSYiAP79mY?e=3yxZxw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0" t="s">
        <v>4355</v>
      </c>
    </row>
    <row r="2981" spans="1:15" hidden="1" x14ac:dyDescent="0.3">
      <c r="A2981" t="s">
        <v>4609</v>
      </c>
      <c r="B2981">
        <v>478883</v>
      </c>
      <c r="C2981" t="s">
        <v>5409</v>
      </c>
      <c r="D2981" s="12">
        <v>45931</v>
      </c>
      <c r="E2981" t="s">
        <v>3830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https://aterpa-my.sharepoint.com/:f:/g/personal/luis_nunes_aterpa_com_br/IgCVlEOybDu1RrUmmUcPpVgkATRdwz5TarAfYpSYiAP79mY?e=3yxZxw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1" t="s">
        <v>4355</v>
      </c>
    </row>
    <row r="2982" spans="1:15" hidden="1" x14ac:dyDescent="0.3">
      <c r="A2982" t="s">
        <v>4610</v>
      </c>
      <c r="B2982">
        <v>2276736</v>
      </c>
      <c r="C2982" t="s">
        <v>5409</v>
      </c>
      <c r="D2982" s="12">
        <v>45931</v>
      </c>
      <c r="E2982" t="s">
        <v>3831</v>
      </c>
      <c r="F2982" t="s">
        <v>2800</v>
      </c>
      <c r="G2982" t="s">
        <v>2788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https://aterpa-my.sharepoint.com/:f:/g/personal/luis_nunes_aterpa_com_br/IgCVlEOybDu1RrUmmUcPpVgkATRdwz5TarAfYpSYiAP79mY?e=3yxZxw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2" t="s">
        <v>4355</v>
      </c>
    </row>
    <row r="2983" spans="1:15" hidden="1" x14ac:dyDescent="0.3">
      <c r="A2983" t="s">
        <v>4611</v>
      </c>
      <c r="B2983">
        <v>551138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2789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https://aterpa-my.sharepoint.com/:f:/g/personal/luis_nunes_aterpa_com_br/IgCVlEOybDu1RrUmmUcPpVgkATRdwz5TarAfYpSYiAP79mY?e=3yxZxw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3" t="s">
        <v>4355</v>
      </c>
    </row>
    <row r="2984" spans="1:15" hidden="1" x14ac:dyDescent="0.3">
      <c r="A2984" t="s">
        <v>4612</v>
      </c>
      <c r="B2984">
        <v>2285600</v>
      </c>
      <c r="C2984" t="s">
        <v>5409</v>
      </c>
      <c r="D2984" s="12">
        <v>45931</v>
      </c>
      <c r="E2984" t="s">
        <v>3832</v>
      </c>
      <c r="F2984" t="s">
        <v>2800</v>
      </c>
      <c r="G2984" t="s">
        <v>2788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https://aterpa-my.sharepoint.com/:f:/g/personal/luis_nunes_aterpa_com_br/IgCVlEOybDu1RrUmmUcPpVgkATRdwz5TarAfYpSYiAP79mY?e=3yxZxw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4" t="s">
        <v>4355</v>
      </c>
    </row>
    <row r="2985" spans="1:15" hidden="1" x14ac:dyDescent="0.3">
      <c r="A2985" t="s">
        <v>4613</v>
      </c>
      <c r="B2985">
        <v>884735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2789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https://aterpa-my.sharepoint.com/:f:/g/personal/luis_nunes_aterpa_com_br/IgCVlEOybDu1RrUmmUcPpVgkATRdwz5TarAfYpSYiAP79mY?e=3yxZxw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5" t="s">
        <v>4355</v>
      </c>
    </row>
    <row r="2986" spans="1:15" hidden="1" x14ac:dyDescent="0.3">
      <c r="A2986" t="s">
        <v>4614</v>
      </c>
      <c r="B2986">
        <v>2294752</v>
      </c>
      <c r="C2986" t="s">
        <v>5409</v>
      </c>
      <c r="D2986" s="12">
        <v>45931</v>
      </c>
      <c r="E2986" t="s">
        <v>3833</v>
      </c>
      <c r="F2986" t="s">
        <v>2800</v>
      </c>
      <c r="G2986" t="s">
        <v>2788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https://aterpa-my.sharepoint.com/:f:/g/personal/luis_nunes_aterpa_com_br/IgCVlEOybDu1RrUmmUcPpVgkATRdwz5TarAfYpSYiAP79mY?e=3yxZxw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6" t="s">
        <v>4355</v>
      </c>
    </row>
    <row r="2987" spans="1:15" hidden="1" x14ac:dyDescent="0.3">
      <c r="A2987" t="s">
        <v>4615</v>
      </c>
      <c r="B2987">
        <v>515991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2789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https://aterpa-my.sharepoint.com/:f:/g/personal/luis_nunes_aterpa_com_br/IgCVlEOybDu1RrUmmUcPpVgkATRdwz5TarAfYpSYiAP79mY?e=3yxZxw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7" t="s">
        <v>4355</v>
      </c>
    </row>
    <row r="2988" spans="1:15" hidden="1" x14ac:dyDescent="0.3">
      <c r="A2988" t="s">
        <v>4616</v>
      </c>
      <c r="B2988">
        <v>2293824</v>
      </c>
      <c r="C2988" t="s">
        <v>5409</v>
      </c>
      <c r="D2988" s="12">
        <v>45931</v>
      </c>
      <c r="E2988" t="s">
        <v>3834</v>
      </c>
      <c r="F2988" t="s">
        <v>2800</v>
      </c>
      <c r="G2988" t="s">
        <v>2788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https://aterpa-my.sharepoint.com/:f:/g/personal/luis_nunes_aterpa_com_br/IgCVlEOybDu1RrUmmUcPpVgkATRdwz5TarAfYpSYiAP79mY?e=3yxZxw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8" t="s">
        <v>4355</v>
      </c>
    </row>
    <row r="2989" spans="1:15" hidden="1" x14ac:dyDescent="0.3">
      <c r="A2989" t="s">
        <v>4617</v>
      </c>
      <c r="B2989">
        <v>493893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2789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https://aterpa-my.sharepoint.com/:f:/g/personal/luis_nunes_aterpa_com_br/IgCVlEOybDu1RrUmmUcPpVgkATRdwz5TarAfYpSYiAP79mY?e=3yxZxw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89" t="s">
        <v>4355</v>
      </c>
    </row>
    <row r="2990" spans="1:15" hidden="1" x14ac:dyDescent="0.3">
      <c r="A2990" t="s">
        <v>4618</v>
      </c>
      <c r="B2990">
        <v>2292480</v>
      </c>
      <c r="C2990" t="s">
        <v>5409</v>
      </c>
      <c r="D2990" s="12">
        <v>45931</v>
      </c>
      <c r="E2990" t="s">
        <v>3835</v>
      </c>
      <c r="F2990" t="s">
        <v>2800</v>
      </c>
      <c r="G2990" t="s">
        <v>2788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https://aterpa-my.sharepoint.com/:f:/g/personal/luis_nunes_aterpa_com_br/IgCVlEOybDu1RrUmmUcPpVgkATRdwz5TarAfYpSYiAP79mY?e=3yxZxw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0" t="s">
        <v>4355</v>
      </c>
    </row>
    <row r="2991" spans="1:15" hidden="1" x14ac:dyDescent="0.3">
      <c r="A2991" t="s">
        <v>4619</v>
      </c>
      <c r="B2991">
        <v>597297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2789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https://aterpa-my.sharepoint.com/:f:/g/personal/luis_nunes_aterpa_com_br/IgCVlEOybDu1RrUmmUcPpVgkATRdwz5TarAfYpSYiAP79mY?e=3yxZxw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1" t="s">
        <v>4355</v>
      </c>
    </row>
    <row r="2992" spans="1:15" hidden="1" x14ac:dyDescent="0.3">
      <c r="A2992" t="s">
        <v>4620</v>
      </c>
      <c r="B2992">
        <v>2301984</v>
      </c>
      <c r="C2992" t="s">
        <v>5409</v>
      </c>
      <c r="D2992" s="12">
        <v>45931</v>
      </c>
      <c r="E2992" t="s">
        <v>3836</v>
      </c>
      <c r="F2992" t="s">
        <v>2800</v>
      </c>
      <c r="G2992" t="s">
        <v>2788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https://aterpa-my.sharepoint.com/:f:/g/personal/luis_nunes_aterpa_com_br/IgCVlEOybDu1RrUmmUcPpVgkATRdwz5TarAfYpSYiAP79mY?e=3yxZxw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2" t="s">
        <v>4355</v>
      </c>
    </row>
    <row r="2993" spans="1:15" hidden="1" x14ac:dyDescent="0.3">
      <c r="A2993" t="s">
        <v>4621</v>
      </c>
      <c r="B2993">
        <v>956913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2789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https://aterpa-my.sharepoint.com/:f:/g/personal/luis_nunes_aterpa_com_br/IgCVlEOybDu1RrUmmUcPpVgkATRdwz5TarAfYpSYiAP79mY?e=3yxZxw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3" t="s">
        <v>4355</v>
      </c>
    </row>
    <row r="2994" spans="1:15" hidden="1" x14ac:dyDescent="0.3">
      <c r="A2994" t="s">
        <v>4622</v>
      </c>
      <c r="B2994">
        <v>2299520</v>
      </c>
      <c r="C2994" t="s">
        <v>5409</v>
      </c>
      <c r="D2994" s="12">
        <v>45931</v>
      </c>
      <c r="E2994" t="s">
        <v>3837</v>
      </c>
      <c r="F2994" t="s">
        <v>2800</v>
      </c>
      <c r="G2994" t="s">
        <v>2788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https://aterpa-my.sharepoint.com/:f:/g/personal/luis_nunes_aterpa_com_br/IgCVlEOybDu1RrUmmUcPpVgkATRdwz5TarAfYpSYiAP79mY?e=3yxZxw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4" t="s">
        <v>4355</v>
      </c>
    </row>
    <row r="2995" spans="1:15" hidden="1" x14ac:dyDescent="0.3">
      <c r="A2995" t="s">
        <v>4623</v>
      </c>
      <c r="B2995">
        <v>549930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2789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https://aterpa-my.sharepoint.com/:f:/g/personal/luis_nunes_aterpa_com_br/IgCVlEOybDu1RrUmmUcPpVgkATRdwz5TarAfYpSYiAP79mY?e=3yxZxw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5" t="s">
        <v>4355</v>
      </c>
    </row>
    <row r="2996" spans="1:15" hidden="1" x14ac:dyDescent="0.3">
      <c r="A2996" t="s">
        <v>4624</v>
      </c>
      <c r="B2996">
        <v>2297728</v>
      </c>
      <c r="C2996" t="s">
        <v>5409</v>
      </c>
      <c r="D2996" s="12">
        <v>45931</v>
      </c>
      <c r="E2996" t="s">
        <v>3838</v>
      </c>
      <c r="F2996" t="s">
        <v>2800</v>
      </c>
      <c r="G2996" t="s">
        <v>2788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https://aterpa-my.sharepoint.com/:f:/g/personal/luis_nunes_aterpa_com_br/IgCVlEOybDu1RrUmmUcPpVgkATRdwz5TarAfYpSYiAP79mY?e=3yxZxw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6" t="s">
        <v>4355</v>
      </c>
    </row>
    <row r="2997" spans="1:15" hidden="1" x14ac:dyDescent="0.3">
      <c r="A2997" t="s">
        <v>4625</v>
      </c>
      <c r="B2997">
        <v>510771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2789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https://aterpa-my.sharepoint.com/:f:/g/personal/luis_nunes_aterpa_com_br/IgCVlEOybDu1RrUmmUcPpVgkATRdwz5TarAfYpSYiAP79mY?e=3yxZxw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7" t="s">
        <v>4355</v>
      </c>
    </row>
    <row r="2998" spans="1:15" hidden="1" x14ac:dyDescent="0.3">
      <c r="A2998" t="s">
        <v>4626</v>
      </c>
      <c r="B2998">
        <v>2297056</v>
      </c>
      <c r="C2998" t="s">
        <v>5409</v>
      </c>
      <c r="D2998" s="12">
        <v>45931</v>
      </c>
      <c r="E2998" t="s">
        <v>3839</v>
      </c>
      <c r="F2998" t="s">
        <v>2800</v>
      </c>
      <c r="G2998" t="s">
        <v>2788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https://aterpa-my.sharepoint.com/:f:/g/personal/luis_nunes_aterpa_com_br/IgCVlEOybDu1RrUmmUcPpVgkATRdwz5TarAfYpSYiAP79mY?e=3yxZxw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8" t="s">
        <v>4355</v>
      </c>
    </row>
    <row r="2999" spans="1:15" hidden="1" x14ac:dyDescent="0.3">
      <c r="A2999" t="s">
        <v>4627</v>
      </c>
      <c r="B2999">
        <v>548168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2789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https://aterpa-my.sharepoint.com/:f:/g/personal/luis_nunes_aterpa_com_br/IgCVlEOybDu1RrUmmUcPpVgkATRdwz5TarAfYpSYiAP79mY?e=3yxZxw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2999" t="s">
        <v>4355</v>
      </c>
    </row>
    <row r="3000" spans="1:15" hidden="1" x14ac:dyDescent="0.3">
      <c r="A3000" t="s">
        <v>4628</v>
      </c>
      <c r="B3000">
        <v>2299808</v>
      </c>
      <c r="C3000" t="s">
        <v>5409</v>
      </c>
      <c r="D3000" s="12">
        <v>45931</v>
      </c>
      <c r="E3000" t="s">
        <v>3840</v>
      </c>
      <c r="F3000" t="s">
        <v>2800</v>
      </c>
      <c r="G3000" t="s">
        <v>2788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https://aterpa-my.sharepoint.com/:f:/g/personal/luis_nunes_aterpa_com_br/IgCVlEOybDu1RrUmmUcPpVgkATRdwz5TarAfYpSYiAP79mY?e=3yxZxw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0" t="s">
        <v>4355</v>
      </c>
    </row>
    <row r="3001" spans="1:15" hidden="1" x14ac:dyDescent="0.3">
      <c r="A3001" t="s">
        <v>4629</v>
      </c>
      <c r="B3001">
        <v>884819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2789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https://aterpa-my.sharepoint.com/:f:/g/personal/luis_nunes_aterpa_com_br/IgCVlEOybDu1RrUmmUcPpVgkATRdwz5TarAfYpSYiAP79mY?e=3yxZxw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1" t="s">
        <v>4355</v>
      </c>
    </row>
    <row r="3002" spans="1:15" hidden="1" x14ac:dyDescent="0.3">
      <c r="A3002" t="s">
        <v>4630</v>
      </c>
      <c r="B3002">
        <v>2295872</v>
      </c>
      <c r="C3002" t="s">
        <v>5409</v>
      </c>
      <c r="D3002" s="12">
        <v>45931</v>
      </c>
      <c r="E3002" t="s">
        <v>3841</v>
      </c>
      <c r="F3002" t="s">
        <v>2800</v>
      </c>
      <c r="G3002" t="s">
        <v>2788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https://aterpa-my.sharepoint.com/:f:/g/personal/luis_nunes_aterpa_com_br/IgCVlEOybDu1RrUmmUcPpVgkATRdwz5TarAfYpSYiAP79mY?e=3yxZxw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2" t="s">
        <v>4355</v>
      </c>
    </row>
    <row r="3003" spans="1:15" hidden="1" x14ac:dyDescent="0.3">
      <c r="A3003" t="s">
        <v>4631</v>
      </c>
      <c r="B3003">
        <v>516514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2789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https://aterpa-my.sharepoint.com/:f:/g/personal/luis_nunes_aterpa_com_br/IgCVlEOybDu1RrUmmUcPpVgkATRdwz5TarAfYpSYiAP79mY?e=3yxZxw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3" t="s">
        <v>4355</v>
      </c>
    </row>
    <row r="3004" spans="1:15" hidden="1" x14ac:dyDescent="0.3">
      <c r="A3004" t="s">
        <v>4632</v>
      </c>
      <c r="B3004">
        <v>2298304</v>
      </c>
      <c r="C3004" t="s">
        <v>5409</v>
      </c>
      <c r="D3004" s="12">
        <v>45931</v>
      </c>
      <c r="E3004" t="s">
        <v>3842</v>
      </c>
      <c r="F3004" t="s">
        <v>2800</v>
      </c>
      <c r="G3004" t="s">
        <v>2788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https://aterpa-my.sharepoint.com/:f:/g/personal/luis_nunes_aterpa_com_br/IgCVlEOybDu1RrUmmUcPpVgkATRdwz5TarAfYpSYiAP79mY?e=3yxZxw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4" t="s">
        <v>4355</v>
      </c>
    </row>
    <row r="3005" spans="1:15" hidden="1" x14ac:dyDescent="0.3">
      <c r="A3005" t="s">
        <v>4633</v>
      </c>
      <c r="B3005">
        <v>493507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2789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https://aterpa-my.sharepoint.com/:f:/g/personal/luis_nunes_aterpa_com_br/IgCVlEOybDu1RrUmmUcPpVgkATRdwz5TarAfYpSYiAP79mY?e=3yxZxw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5" t="s">
        <v>4355</v>
      </c>
    </row>
    <row r="3006" spans="1:15" hidden="1" x14ac:dyDescent="0.3">
      <c r="A3006" t="s">
        <v>4634</v>
      </c>
      <c r="B3006">
        <v>2719794</v>
      </c>
      <c r="C3006" t="s">
        <v>5409</v>
      </c>
      <c r="D3006" s="12">
        <v>45931</v>
      </c>
      <c r="E3006" t="s">
        <v>3843</v>
      </c>
      <c r="F3006" t="s">
        <v>2819</v>
      </c>
      <c r="G3006" t="s">
        <v>2788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https://aterpa-my.sharepoint.com/:f:/g/personal/luis_nunes_aterpa_com_br/IgCVlEOybDu1RrUmmUcPpVgkATRdwz5TarAfYpSYiAP79mY?e=3yxZxw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6" t="s">
        <v>4355</v>
      </c>
    </row>
    <row r="3007" spans="1:15" hidden="1" x14ac:dyDescent="0.3">
      <c r="A3007" t="s">
        <v>4635</v>
      </c>
      <c r="B3007">
        <v>3541166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2789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https://aterpa-my.sharepoint.com/:f:/g/personal/luis_nunes_aterpa_com_br/IgCVlEOybDu1RrUmmUcPpVgkATRdwz5TarAfYpSYiAP79mY?e=3yxZxw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7" t="s">
        <v>4355</v>
      </c>
    </row>
    <row r="3008" spans="1:15" hidden="1" x14ac:dyDescent="0.3">
      <c r="A3008" t="s">
        <v>4636</v>
      </c>
      <c r="B3008">
        <v>2208751</v>
      </c>
      <c r="C3008" t="s">
        <v>5409</v>
      </c>
      <c r="D3008" s="12">
        <v>45931</v>
      </c>
      <c r="E3008" t="s">
        <v>3844</v>
      </c>
      <c r="F3008" t="s">
        <v>2819</v>
      </c>
      <c r="G3008" t="s">
        <v>2788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https://aterpa-my.sharepoint.com/:f:/g/personal/luis_nunes_aterpa_com_br/IgCVlEOybDu1RrUmmUcPpVgkATRdwz5TarAfYpSYiAP79mY?e=3yxZxw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8" t="s">
        <v>4355</v>
      </c>
    </row>
    <row r="3009" spans="1:15" hidden="1" x14ac:dyDescent="0.3">
      <c r="A3009" t="s">
        <v>4637</v>
      </c>
      <c r="B3009">
        <v>4369052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2789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https://aterpa-my.sharepoint.com/:f:/g/personal/luis_nunes_aterpa_com_br/IgCVlEOybDu1RrUmmUcPpVgkATRdwz5TarAfYpSYiAP79mY?e=3yxZxw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09" t="s">
        <v>4355</v>
      </c>
    </row>
    <row r="3010" spans="1:15" hidden="1" x14ac:dyDescent="0.3">
      <c r="A3010" t="s">
        <v>4638</v>
      </c>
      <c r="B3010">
        <v>2420924</v>
      </c>
      <c r="C3010" t="s">
        <v>5409</v>
      </c>
      <c r="D3010" s="12">
        <v>45931</v>
      </c>
      <c r="E3010" t="s">
        <v>3845</v>
      </c>
      <c r="F3010" t="s">
        <v>2819</v>
      </c>
      <c r="G3010" t="s">
        <v>2788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https://aterpa-my.sharepoint.com/:f:/g/personal/luis_nunes_aterpa_com_br/IgCVlEOybDu1RrUmmUcPpVgkATRdwz5TarAfYpSYiAP79mY?e=3yxZxw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0" t="s">
        <v>4355</v>
      </c>
    </row>
    <row r="3011" spans="1:15" hidden="1" x14ac:dyDescent="0.3">
      <c r="A3011" t="s">
        <v>4639</v>
      </c>
      <c r="B3011">
        <v>1839621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2789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https://aterpa-my.sharepoint.com/:f:/g/personal/luis_nunes_aterpa_com_br/IgCVlEOybDu1RrUmmUcPpVgkATRdwz5TarAfYpSYiAP79mY?e=3yxZxw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1" t="s">
        <v>4355</v>
      </c>
    </row>
    <row r="3012" spans="1:15" hidden="1" x14ac:dyDescent="0.3">
      <c r="A3012" t="s">
        <v>4640</v>
      </c>
      <c r="B3012">
        <v>2441454</v>
      </c>
      <c r="C3012" t="s">
        <v>5409</v>
      </c>
      <c r="D3012" s="12">
        <v>45931</v>
      </c>
      <c r="E3012" t="s">
        <v>3846</v>
      </c>
      <c r="F3012" t="s">
        <v>2819</v>
      </c>
      <c r="G3012" t="s">
        <v>2788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https://aterpa-my.sharepoint.com/:f:/g/personal/luis_nunes_aterpa_com_br/IgCVlEOybDu1RrUmmUcPpVgkATRdwz5TarAfYpSYiAP79mY?e=3yxZxw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2" t="s">
        <v>4355</v>
      </c>
    </row>
    <row r="3013" spans="1:15" hidden="1" x14ac:dyDescent="0.3">
      <c r="A3013" t="s">
        <v>4641</v>
      </c>
      <c r="B3013">
        <v>1456276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2789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https://aterpa-my.sharepoint.com/:f:/g/personal/luis_nunes_aterpa_com_br/IgCVlEOybDu1RrUmmUcPpVgkATRdwz5TarAfYpSYiAP79mY?e=3yxZxw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3" t="s">
        <v>4355</v>
      </c>
    </row>
    <row r="3014" spans="1:15" hidden="1" x14ac:dyDescent="0.3">
      <c r="A3014" t="s">
        <v>4642</v>
      </c>
      <c r="B3014">
        <v>1919578</v>
      </c>
      <c r="C3014" t="s">
        <v>5409</v>
      </c>
      <c r="D3014" s="12">
        <v>45931</v>
      </c>
      <c r="E3014" t="s">
        <v>3847</v>
      </c>
      <c r="F3014" t="s">
        <v>2819</v>
      </c>
      <c r="G3014" t="s">
        <v>2788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https://aterpa-my.sharepoint.com/:f:/g/personal/luis_nunes_aterpa_com_br/IgCVlEOybDu1RrUmmUcPpVgkATRdwz5TarAfYpSYiAP79mY?e=3yxZxw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4" t="s">
        <v>4355</v>
      </c>
    </row>
    <row r="3015" spans="1:15" hidden="1" x14ac:dyDescent="0.3">
      <c r="A3015" t="s">
        <v>4643</v>
      </c>
      <c r="B3015">
        <v>3415960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2789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https://aterpa-my.sharepoint.com/:f:/g/personal/luis_nunes_aterpa_com_br/IgCVlEOybDu1RrUmmUcPpVgkATRdwz5TarAfYpSYiAP79mY?e=3yxZxw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5" t="s">
        <v>4355</v>
      </c>
    </row>
    <row r="3016" spans="1:15" hidden="1" x14ac:dyDescent="0.3">
      <c r="A3016" t="s">
        <v>4644</v>
      </c>
      <c r="B3016">
        <v>1991549</v>
      </c>
      <c r="C3016" t="s">
        <v>5409</v>
      </c>
      <c r="D3016" s="12">
        <v>45931</v>
      </c>
      <c r="E3016" t="s">
        <v>3848</v>
      </c>
      <c r="F3016" t="s">
        <v>2819</v>
      </c>
      <c r="G3016" t="s">
        <v>2788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https://aterpa-my.sharepoint.com/:f:/g/personal/luis_nunes_aterpa_com_br/IgCVlEOybDu1RrUmmUcPpVgkATRdwz5TarAfYpSYiAP79mY?e=3yxZxw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6" t="s">
        <v>4355</v>
      </c>
    </row>
    <row r="3017" spans="1:15" hidden="1" x14ac:dyDescent="0.3">
      <c r="A3017" t="s">
        <v>4645</v>
      </c>
      <c r="B3017">
        <v>3935744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2789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https://aterpa-my.sharepoint.com/:f:/g/personal/luis_nunes_aterpa_com_br/IgCVlEOybDu1RrUmmUcPpVgkATRdwz5TarAfYpSYiAP79mY?e=3yxZxw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7" t="s">
        <v>4355</v>
      </c>
    </row>
    <row r="3018" spans="1:15" hidden="1" x14ac:dyDescent="0.3">
      <c r="A3018" t="s">
        <v>4646</v>
      </c>
      <c r="B3018">
        <v>881239</v>
      </c>
      <c r="C3018" t="s">
        <v>5409</v>
      </c>
      <c r="D3018" s="12">
        <v>45931</v>
      </c>
      <c r="E3018" t="s">
        <v>3851</v>
      </c>
      <c r="F3018" t="s">
        <v>2800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https://aterpa-my.sharepoint.com/:f:/g/personal/luis_nunes_aterpa_com_br/IgCVlEOybDu1RrUmmUcPpVgkATRdwz5TarAfYpSYiAP79mY?e=3yxZxw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8" t="s">
        <v>4355</v>
      </c>
    </row>
    <row r="3019" spans="1:15" hidden="1" x14ac:dyDescent="0.3">
      <c r="A3019" t="s">
        <v>4647</v>
      </c>
      <c r="B3019">
        <v>1054656</v>
      </c>
      <c r="C3019" t="s">
        <v>5409</v>
      </c>
      <c r="D3019" s="12">
        <v>45931</v>
      </c>
      <c r="E3019" t="s">
        <v>3852</v>
      </c>
      <c r="F3019" t="s">
        <v>2819</v>
      </c>
      <c r="G3019" t="s">
        <v>2788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https://aterpa-my.sharepoint.com/:f:/g/personal/luis_nunes_aterpa_com_br/IgCVlEOybDu1RrUmmUcPpVgkATRdwz5TarAfYpSYiAP79mY?e=3yxZxw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19" t="s">
        <v>4355</v>
      </c>
    </row>
    <row r="3020" spans="1:15" hidden="1" x14ac:dyDescent="0.3">
      <c r="A3020" t="s">
        <v>4648</v>
      </c>
      <c r="B3020">
        <v>485393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2789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https://aterpa-my.sharepoint.com/:f:/g/personal/luis_nunes_aterpa_com_br/IgCVlEOybDu1RrUmmUcPpVgkATRdwz5TarAfYpSYiAP79mY?e=3yxZxw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0" t="s">
        <v>4355</v>
      </c>
    </row>
    <row r="3021" spans="1:15" hidden="1" x14ac:dyDescent="0.3">
      <c r="A3021" t="s">
        <v>4649</v>
      </c>
      <c r="B3021">
        <v>1656379</v>
      </c>
      <c r="C3021" t="s">
        <v>5409</v>
      </c>
      <c r="D3021" s="12">
        <v>45931</v>
      </c>
      <c r="E3021" t="s">
        <v>3853</v>
      </c>
      <c r="F3021" t="s">
        <v>2819</v>
      </c>
      <c r="G3021" t="s">
        <v>2788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https://aterpa-my.sharepoint.com/:f:/g/personal/luis_nunes_aterpa_com_br/IgCVlEOybDu1RrUmmUcPpVgkATRdwz5TarAfYpSYiAP79mY?e=3yxZxw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1" t="s">
        <v>4355</v>
      </c>
    </row>
    <row r="3022" spans="1:15" hidden="1" x14ac:dyDescent="0.3">
      <c r="A3022" t="s">
        <v>4650</v>
      </c>
      <c r="B3022">
        <v>676509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2789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https://aterpa-my.sharepoint.com/:f:/g/personal/luis_nunes_aterpa_com_br/IgCVlEOybDu1RrUmmUcPpVgkATRdwz5TarAfYpSYiAP79mY?e=3yxZxw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2" t="s">
        <v>4355</v>
      </c>
    </row>
    <row r="3023" spans="1:15" hidden="1" x14ac:dyDescent="0.3">
      <c r="A3023" t="s">
        <v>4651</v>
      </c>
      <c r="B3023">
        <v>783265</v>
      </c>
      <c r="C3023" t="s">
        <v>5409</v>
      </c>
      <c r="D3023" s="12">
        <v>45931</v>
      </c>
      <c r="E3023" t="s">
        <v>3854</v>
      </c>
      <c r="F3023" t="s">
        <v>2819</v>
      </c>
      <c r="G3023" t="s">
        <v>2788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https://aterpa-my.sharepoint.com/:f:/g/personal/luis_nunes_aterpa_com_br/IgCVlEOybDu1RrUmmUcPpVgkATRdwz5TarAfYpSYiAP79mY?e=3yxZxw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3" t="s">
        <v>4355</v>
      </c>
    </row>
    <row r="3024" spans="1:15" hidden="1" x14ac:dyDescent="0.3">
      <c r="A3024" t="s">
        <v>4652</v>
      </c>
      <c r="B3024">
        <v>317719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2789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https://aterpa-my.sharepoint.com/:f:/g/personal/luis_nunes_aterpa_com_br/IgCVlEOybDu1RrUmmUcPpVgkATRdwz5TarAfYpSYiAP79mY?e=3yxZxw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4" t="s">
        <v>4355</v>
      </c>
    </row>
    <row r="3025" spans="1:15" hidden="1" x14ac:dyDescent="0.3">
      <c r="A3025" t="s">
        <v>4653</v>
      </c>
      <c r="B3025">
        <v>1822389</v>
      </c>
      <c r="C3025" t="s">
        <v>5409</v>
      </c>
      <c r="D3025" s="12">
        <v>45931</v>
      </c>
      <c r="E3025" t="s">
        <v>3855</v>
      </c>
      <c r="F3025" t="s">
        <v>2819</v>
      </c>
      <c r="G3025" t="s">
        <v>2788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https://aterpa-my.sharepoint.com/:f:/g/personal/luis_nunes_aterpa_com_br/IgCVlEOybDu1RrUmmUcPpVgkATRdwz5TarAfYpSYiAP79mY?e=3yxZxw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5" t="s">
        <v>4355</v>
      </c>
    </row>
    <row r="3026" spans="1:15" hidden="1" x14ac:dyDescent="0.3">
      <c r="A3026" t="s">
        <v>4654</v>
      </c>
      <c r="B3026">
        <v>685003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2789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https://aterpa-my.sharepoint.com/:f:/g/personal/luis_nunes_aterpa_com_br/IgCVlEOybDu1RrUmmUcPpVgkATRdwz5TarAfYpSYiAP79mY?e=3yxZxw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6" t="s">
        <v>4355</v>
      </c>
    </row>
    <row r="3027" spans="1:15" hidden="1" x14ac:dyDescent="0.3">
      <c r="A3027" t="s">
        <v>4655</v>
      </c>
      <c r="B3027">
        <v>701874</v>
      </c>
      <c r="C3027" t="s">
        <v>5409</v>
      </c>
      <c r="D3027" s="12">
        <v>45931</v>
      </c>
      <c r="E3027" t="s">
        <v>3856</v>
      </c>
      <c r="F3027" t="s">
        <v>2819</v>
      </c>
      <c r="G3027" t="s">
        <v>2788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https://aterpa-my.sharepoint.com/:f:/g/personal/luis_nunes_aterpa_com_br/IgCVlEOybDu1RrUmmUcPpVgkATRdwz5TarAfYpSYiAP79mY?e=3yxZxw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7" t="s">
        <v>4355</v>
      </c>
    </row>
    <row r="3028" spans="1:15" hidden="1" x14ac:dyDescent="0.3">
      <c r="A3028" t="s">
        <v>4656</v>
      </c>
      <c r="B3028">
        <v>398225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2789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https://aterpa-my.sharepoint.com/:f:/g/personal/luis_nunes_aterpa_com_br/IgCVlEOybDu1RrUmmUcPpVgkATRdwz5TarAfYpSYiAP79mY?e=3yxZxw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8" t="s">
        <v>4355</v>
      </c>
    </row>
    <row r="3029" spans="1:15" hidden="1" x14ac:dyDescent="0.3">
      <c r="A3029" t="s">
        <v>4657</v>
      </c>
      <c r="B3029">
        <v>384843</v>
      </c>
      <c r="C3029" t="s">
        <v>5409</v>
      </c>
      <c r="D3029" s="12">
        <v>45931</v>
      </c>
      <c r="E3029" t="s">
        <v>3857</v>
      </c>
      <c r="F3029" t="s">
        <v>2819</v>
      </c>
      <c r="G3029" t="s">
        <v>2788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https://aterpa-my.sharepoint.com/:f:/g/personal/luis_nunes_aterpa_com_br/IgCVlEOybDu1RrUmmUcPpVgkATRdwz5TarAfYpSYiAP79mY?e=3yxZxw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29" t="s">
        <v>4355</v>
      </c>
    </row>
    <row r="3030" spans="1:15" hidden="1" x14ac:dyDescent="0.3">
      <c r="A3030" t="s">
        <v>4658</v>
      </c>
      <c r="B3030">
        <v>182950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2789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https://aterpa-my.sharepoint.com/:f:/g/personal/luis_nunes_aterpa_com_br/IgCVlEOybDu1RrUmmUcPpVgkATRdwz5TarAfYpSYiAP79mY?e=3yxZxw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0" t="s">
        <v>4355</v>
      </c>
    </row>
    <row r="3031" spans="1:15" hidden="1" x14ac:dyDescent="0.3">
      <c r="A3031" t="s">
        <v>4659</v>
      </c>
      <c r="B3031">
        <v>4153446</v>
      </c>
      <c r="C3031" t="s">
        <v>5409</v>
      </c>
      <c r="D3031" s="12">
        <v>45931</v>
      </c>
      <c r="E3031" t="s">
        <v>3858</v>
      </c>
      <c r="F3031" t="s">
        <v>2819</v>
      </c>
      <c r="G3031" t="s">
        <v>2788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https://aterpa-my.sharepoint.com/:f:/g/personal/luis_nunes_aterpa_com_br/IgCVlEOybDu1RrUmmUcPpVgkATRdwz5TarAfYpSYiAP79mY?e=3yxZxw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1" t="s">
        <v>4355</v>
      </c>
    </row>
    <row r="3032" spans="1:15" hidden="1" x14ac:dyDescent="0.3">
      <c r="A3032" t="s">
        <v>4660</v>
      </c>
      <c r="B3032">
        <v>1502827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2789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https://aterpa-my.sharepoint.com/:f:/g/personal/luis_nunes_aterpa_com_br/IgCVlEOybDu1RrUmmUcPpVgkATRdwz5TarAfYpSYiAP79mY?e=3yxZxw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2" t="s">
        <v>4355</v>
      </c>
    </row>
    <row r="3033" spans="1:15" hidden="1" x14ac:dyDescent="0.3">
      <c r="A3033" t="s">
        <v>4661</v>
      </c>
      <c r="B3033">
        <v>2743152</v>
      </c>
      <c r="C3033" t="s">
        <v>5409</v>
      </c>
      <c r="D3033" s="12">
        <v>45931</v>
      </c>
      <c r="E3033" t="s">
        <v>3859</v>
      </c>
      <c r="F3033" t="s">
        <v>2819</v>
      </c>
      <c r="G3033" t="s">
        <v>2788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https://aterpa-my.sharepoint.com/:f:/g/personal/luis_nunes_aterpa_com_br/IgCVlEOybDu1RrUmmUcPpVgkATRdwz5TarAfYpSYiAP79mY?e=3yxZxw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3" t="s">
        <v>4355</v>
      </c>
    </row>
    <row r="3034" spans="1:15" hidden="1" x14ac:dyDescent="0.3">
      <c r="A3034" t="s">
        <v>4662</v>
      </c>
      <c r="B3034">
        <v>3835624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2789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https://aterpa-my.sharepoint.com/:f:/g/personal/luis_nunes_aterpa_com_br/IgCVlEOybDu1RrUmmUcPpVgkATRdwz5TarAfYpSYiAP79mY?e=3yxZxw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4" t="s">
        <v>4355</v>
      </c>
    </row>
    <row r="3035" spans="1:15" hidden="1" x14ac:dyDescent="0.3">
      <c r="A3035" t="s">
        <v>4663</v>
      </c>
      <c r="B3035">
        <v>1833890</v>
      </c>
      <c r="C3035" t="s">
        <v>5409</v>
      </c>
      <c r="D3035" s="12">
        <v>45931</v>
      </c>
      <c r="E3035" t="s">
        <v>3860</v>
      </c>
      <c r="F3035" t="s">
        <v>2819</v>
      </c>
      <c r="G3035" t="s">
        <v>2788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https://aterpa-my.sharepoint.com/:f:/g/personal/luis_nunes_aterpa_com_br/IgCVlEOybDu1RrUmmUcPpVgkATRdwz5TarAfYpSYiAP79mY?e=3yxZxw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5" t="s">
        <v>4355</v>
      </c>
    </row>
    <row r="3036" spans="1:15" hidden="1" x14ac:dyDescent="0.3">
      <c r="A3036" t="s">
        <v>4664</v>
      </c>
      <c r="B3036">
        <v>2045830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2789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https://aterpa-my.sharepoint.com/:f:/g/personal/luis_nunes_aterpa_com_br/IgCVlEOybDu1RrUmmUcPpVgkATRdwz5TarAfYpSYiAP79mY?e=3yxZxw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6" t="s">
        <v>4355</v>
      </c>
    </row>
    <row r="3037" spans="1:15" hidden="1" x14ac:dyDescent="0.3">
      <c r="A3037" t="s">
        <v>4665</v>
      </c>
      <c r="B3037">
        <v>9109101</v>
      </c>
      <c r="C3037" t="s">
        <v>5409</v>
      </c>
      <c r="D3037" s="12">
        <v>45931</v>
      </c>
      <c r="E3037" t="s">
        <v>3861</v>
      </c>
      <c r="F3037" t="s">
        <v>2819</v>
      </c>
      <c r="G3037" t="s">
        <v>2788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https://aterpa-my.sharepoint.com/:f:/g/personal/luis_nunes_aterpa_com_br/IgCVlEOybDu1RrUmmUcPpVgkATRdwz5TarAfYpSYiAP79mY?e=3yxZxw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7" t="s">
        <v>4355</v>
      </c>
    </row>
    <row r="3038" spans="1:15" hidden="1" x14ac:dyDescent="0.3">
      <c r="A3038" t="s">
        <v>4666</v>
      </c>
      <c r="B3038">
        <v>4142123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2789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https://aterpa-my.sharepoint.com/:f:/g/personal/luis_nunes_aterpa_com_br/IgCVlEOybDu1RrUmmUcPpVgkATRdwz5TarAfYpSYiAP79mY?e=3yxZxw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8" t="s">
        <v>4355</v>
      </c>
    </row>
    <row r="3039" spans="1:15" hidden="1" x14ac:dyDescent="0.3">
      <c r="A3039" t="s">
        <v>4667</v>
      </c>
      <c r="B3039">
        <v>1409756</v>
      </c>
      <c r="C3039" t="s">
        <v>5409</v>
      </c>
      <c r="D3039" s="12">
        <v>45931</v>
      </c>
      <c r="E3039" t="s">
        <v>3862</v>
      </c>
      <c r="F3039" t="s">
        <v>2819</v>
      </c>
      <c r="G3039" t="s">
        <v>2788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https://aterpa-my.sharepoint.com/:f:/g/personal/luis_nunes_aterpa_com_br/IgCVlEOybDu1RrUmmUcPpVgkATRdwz5TarAfYpSYiAP79mY?e=3yxZxw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39" t="s">
        <v>4355</v>
      </c>
    </row>
    <row r="3040" spans="1:15" hidden="1" x14ac:dyDescent="0.3">
      <c r="A3040" t="s">
        <v>4668</v>
      </c>
      <c r="B3040">
        <v>475215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2789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https://aterpa-my.sharepoint.com/:f:/g/personal/luis_nunes_aterpa_com_br/IgCVlEOybDu1RrUmmUcPpVgkATRdwz5TarAfYpSYiAP79mY?e=3yxZxw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0" t="s">
        <v>4355</v>
      </c>
    </row>
    <row r="3041" spans="1:15" hidden="1" x14ac:dyDescent="0.3">
      <c r="A3041" t="s">
        <v>4669</v>
      </c>
      <c r="B3041">
        <v>1922688</v>
      </c>
      <c r="C3041" t="s">
        <v>5409</v>
      </c>
      <c r="D3041" s="12">
        <v>45931</v>
      </c>
      <c r="E3041" t="s">
        <v>3863</v>
      </c>
      <c r="F3041" t="s">
        <v>2819</v>
      </c>
      <c r="G3041" t="s">
        <v>2788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https://aterpa-my.sharepoint.com/:f:/g/personal/luis_nunes_aterpa_com_br/IgCVlEOybDu1RrUmmUcPpVgkATRdwz5TarAfYpSYiAP79mY?e=3yxZxw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1" t="s">
        <v>4355</v>
      </c>
    </row>
    <row r="3042" spans="1:15" hidden="1" x14ac:dyDescent="0.3">
      <c r="A3042" t="s">
        <v>4670</v>
      </c>
      <c r="B3042">
        <v>617025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2789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https://aterpa-my.sharepoint.com/:f:/g/personal/luis_nunes_aterpa_com_br/IgCVlEOybDu1RrUmmUcPpVgkATRdwz5TarAfYpSYiAP79mY?e=3yxZxw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2" t="s">
        <v>4355</v>
      </c>
    </row>
    <row r="3043" spans="1:15" hidden="1" x14ac:dyDescent="0.3">
      <c r="A3043" t="s">
        <v>4671</v>
      </c>
      <c r="B3043">
        <v>490375</v>
      </c>
      <c r="C3043" t="s">
        <v>5409</v>
      </c>
      <c r="D3043" s="12">
        <v>45931</v>
      </c>
      <c r="E3043" t="s">
        <v>3864</v>
      </c>
      <c r="F3043" t="s">
        <v>2819</v>
      </c>
      <c r="G3043" t="s">
        <v>2788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https://aterpa-my.sharepoint.com/:f:/g/personal/luis_nunes_aterpa_com_br/IgCVlEOybDu1RrUmmUcPpVgkATRdwz5TarAfYpSYiAP79mY?e=3yxZxw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3" t="s">
        <v>4355</v>
      </c>
    </row>
    <row r="3044" spans="1:15" hidden="1" x14ac:dyDescent="0.3">
      <c r="A3044" t="s">
        <v>4672</v>
      </c>
      <c r="B3044">
        <v>1945693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2789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https://aterpa-my.sharepoint.com/:f:/g/personal/luis_nunes_aterpa_com_br/IgCVlEOybDu1RrUmmUcPpVgkATRdwz5TarAfYpSYiAP79mY?e=3yxZxw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4" t="s">
        <v>4355</v>
      </c>
    </row>
    <row r="3045" spans="1:15" hidden="1" x14ac:dyDescent="0.3">
      <c r="A3045" t="s">
        <v>4673</v>
      </c>
      <c r="B3045">
        <v>219710</v>
      </c>
      <c r="C3045" t="s">
        <v>5409</v>
      </c>
      <c r="D3045" s="12">
        <v>45931</v>
      </c>
      <c r="E3045" t="s">
        <v>3865</v>
      </c>
      <c r="F3045" t="s">
        <v>2819</v>
      </c>
      <c r="G3045" t="s">
        <v>2788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https://aterpa-my.sharepoint.com/:f:/g/personal/luis_nunes_aterpa_com_br/IgCVlEOybDu1RrUmmUcPpVgkATRdwz5TarAfYpSYiAP79mY?e=3yxZxw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5" t="s">
        <v>4355</v>
      </c>
    </row>
    <row r="3046" spans="1:15" hidden="1" x14ac:dyDescent="0.3">
      <c r="A3046" t="s">
        <v>4674</v>
      </c>
      <c r="B3046">
        <v>138498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2789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https://aterpa-my.sharepoint.com/:f:/g/personal/luis_nunes_aterpa_com_br/IgCVlEOybDu1RrUmmUcPpVgkATRdwz5TarAfYpSYiAP79mY?e=3yxZxw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6" t="s">
        <v>4355</v>
      </c>
    </row>
    <row r="3047" spans="1:15" hidden="1" x14ac:dyDescent="0.3">
      <c r="A3047" t="s">
        <v>4675</v>
      </c>
      <c r="B3047">
        <v>1370556</v>
      </c>
      <c r="C3047" t="s">
        <v>5409</v>
      </c>
      <c r="D3047" s="12">
        <v>45931</v>
      </c>
      <c r="E3047" t="s">
        <v>3866</v>
      </c>
      <c r="F3047" t="s">
        <v>2819</v>
      </c>
      <c r="G3047" t="s">
        <v>2788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https://aterpa-my.sharepoint.com/:f:/g/personal/luis_nunes_aterpa_com_br/IgCVlEOybDu1RrUmmUcPpVgkATRdwz5TarAfYpSYiAP79mY?e=3yxZxw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7" t="s">
        <v>4355</v>
      </c>
    </row>
    <row r="3048" spans="1:15" hidden="1" x14ac:dyDescent="0.3">
      <c r="A3048" t="s">
        <v>4676</v>
      </c>
      <c r="B3048">
        <v>2060895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2789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https://aterpa-my.sharepoint.com/:f:/g/personal/luis_nunes_aterpa_com_br/IgCVlEOybDu1RrUmmUcPpVgkATRdwz5TarAfYpSYiAP79mY?e=3yxZxw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8" t="s">
        <v>4355</v>
      </c>
    </row>
    <row r="3049" spans="1:15" hidden="1" x14ac:dyDescent="0.3">
      <c r="A3049" t="s">
        <v>4677</v>
      </c>
      <c r="B3049">
        <v>11160032</v>
      </c>
      <c r="C3049" t="s">
        <v>5409</v>
      </c>
      <c r="D3049" s="12">
        <v>45931</v>
      </c>
      <c r="E3049" t="s">
        <v>3867</v>
      </c>
      <c r="F3049" t="s">
        <v>2792</v>
      </c>
      <c r="G3049" t="s">
        <v>2788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https://aterpa-my.sharepoint.com/:f:/g/personal/luis_nunes_aterpa_com_br/IgCVlEOybDu1RrUmmUcPpVgkATRdwz5TarAfYpSYiAP79mY?e=3yxZxw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49" t="s">
        <v>4355</v>
      </c>
    </row>
    <row r="3050" spans="1:15" hidden="1" x14ac:dyDescent="0.3">
      <c r="A3050" t="s">
        <v>4678</v>
      </c>
      <c r="B3050">
        <v>4218014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2789</v>
      </c>
      <c r="H3050" t="str">
        <f>IF(_xlfn.XLOOKUP(E3050,LD_01[DOCUMENTO],LD_01[REVISÃO])=F3050,"VIGENTE","OBSOLETO")</f>
        <v>VIGENTE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https://aterpa-my.sharepoint.com/:f:/g/personal/luis_nunes_aterpa_com_br/IgCVlEOybDu1RrUmmUcPpVgkATRdwz5TarAfYpSYiAP79mY?e=3yxZxw</v>
      </c>
      <c r="M3050" t="str">
        <f t="shared" si="145"/>
        <v/>
      </c>
      <c r="N305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0" t="s">
        <v>4355</v>
      </c>
    </row>
    <row r="3051" spans="1:15" hidden="1" x14ac:dyDescent="0.3">
      <c r="A3051" t="s">
        <v>4679</v>
      </c>
      <c r="B3051">
        <v>5007802</v>
      </c>
      <c r="C3051" t="s">
        <v>5409</v>
      </c>
      <c r="D3051" s="12">
        <v>45931</v>
      </c>
      <c r="E3051" t="s">
        <v>3868</v>
      </c>
      <c r="F3051" t="s">
        <v>2792</v>
      </c>
      <c r="G3051" t="s">
        <v>2788</v>
      </c>
      <c r="H3051" t="str">
        <f>IF(_xlfn.XLOOKUP(E3051,LD_01[DOCUMENTO],LD_01[REVISÃO])=F3051,"VIGENTE","OBSOLETO")</f>
        <v>VIGENTE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https://aterpa-my.sharepoint.com/:f:/g/personal/luis_nunes_aterpa_com_br/IgCVlEOybDu1RrUmmUcPpVgkATRdwz5TarAfYpSYiAP79mY?e=3yxZxw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1" t="s">
        <v>4355</v>
      </c>
    </row>
    <row r="3052" spans="1:15" hidden="1" x14ac:dyDescent="0.3">
      <c r="A3052" t="s">
        <v>4680</v>
      </c>
      <c r="B3052">
        <v>4366301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2789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https://aterpa-my.sharepoint.com/:f:/g/personal/luis_nunes_aterpa_com_br/IgCVlEOybDu1RrUmmUcPpVgkATRdwz5TarAfYpSYiAP79mY?e=3yxZxw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2" t="s">
        <v>4355</v>
      </c>
    </row>
    <row r="3053" spans="1:15" hidden="1" x14ac:dyDescent="0.3">
      <c r="A3053" t="s">
        <v>4681</v>
      </c>
      <c r="B3053">
        <v>1475643</v>
      </c>
      <c r="C3053" t="s">
        <v>5409</v>
      </c>
      <c r="D3053" s="12">
        <v>45931</v>
      </c>
      <c r="E3053" t="s">
        <v>3869</v>
      </c>
      <c r="F3053" t="s">
        <v>2792</v>
      </c>
      <c r="G3053" t="s">
        <v>2788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https://aterpa-my.sharepoint.com/:f:/g/personal/luis_nunes_aterpa_com_br/IgCVlEOybDu1RrUmmUcPpVgkATRdwz5TarAfYpSYiAP79mY?e=3yxZxw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3" t="s">
        <v>4355</v>
      </c>
    </row>
    <row r="3054" spans="1:15" hidden="1" x14ac:dyDescent="0.3">
      <c r="A3054" t="s">
        <v>4682</v>
      </c>
      <c r="B3054">
        <v>2097701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2789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https://aterpa-my.sharepoint.com/:f:/g/personal/luis_nunes_aterpa_com_br/IgCVlEOybDu1RrUmmUcPpVgkATRdwz5TarAfYpSYiAP79mY?e=3yxZxw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4" t="s">
        <v>4355</v>
      </c>
    </row>
    <row r="3055" spans="1:15" hidden="1" x14ac:dyDescent="0.3">
      <c r="A3055" t="s">
        <v>4683</v>
      </c>
      <c r="B3055">
        <v>1369106</v>
      </c>
      <c r="C3055" t="s">
        <v>5409</v>
      </c>
      <c r="D3055" s="12">
        <v>45931</v>
      </c>
      <c r="E3055" t="s">
        <v>3870</v>
      </c>
      <c r="F3055" t="s">
        <v>2792</v>
      </c>
      <c r="G3055" t="s">
        <v>2788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https://aterpa-my.sharepoint.com/:f:/g/personal/luis_nunes_aterpa_com_br/IgCVlEOybDu1RrUmmUcPpVgkATRdwz5TarAfYpSYiAP79mY?e=3yxZxw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5" t="s">
        <v>4355</v>
      </c>
    </row>
    <row r="3056" spans="1:15" hidden="1" x14ac:dyDescent="0.3">
      <c r="A3056" t="s">
        <v>4684</v>
      </c>
      <c r="B3056">
        <v>1922810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2789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https://aterpa-my.sharepoint.com/:f:/g/personal/luis_nunes_aterpa_com_br/IgCVlEOybDu1RrUmmUcPpVgkATRdwz5TarAfYpSYiAP79mY?e=3yxZxw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6" t="s">
        <v>4355</v>
      </c>
    </row>
    <row r="3057" spans="1:15" hidden="1" x14ac:dyDescent="0.3">
      <c r="A3057" t="s">
        <v>4685</v>
      </c>
      <c r="B3057">
        <v>1364264</v>
      </c>
      <c r="C3057" t="s">
        <v>5409</v>
      </c>
      <c r="D3057" s="12">
        <v>45931</v>
      </c>
      <c r="E3057" t="s">
        <v>3871</v>
      </c>
      <c r="F3057" t="s">
        <v>2792</v>
      </c>
      <c r="G3057" t="s">
        <v>2788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https://aterpa-my.sharepoint.com/:f:/g/personal/luis_nunes_aterpa_com_br/IgCVlEOybDu1RrUmmUcPpVgkATRdwz5TarAfYpSYiAP79mY?e=3yxZxw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7" t="s">
        <v>4355</v>
      </c>
    </row>
    <row r="3058" spans="1:15" hidden="1" x14ac:dyDescent="0.3">
      <c r="A3058" t="s">
        <v>4686</v>
      </c>
      <c r="B3058">
        <v>1257883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2789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https://aterpa-my.sharepoint.com/:f:/g/personal/luis_nunes_aterpa_com_br/IgCVlEOybDu1RrUmmUcPpVgkATRdwz5TarAfYpSYiAP79mY?e=3yxZxw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8" t="s">
        <v>4355</v>
      </c>
    </row>
    <row r="3059" spans="1:15" hidden="1" x14ac:dyDescent="0.3">
      <c r="A3059" t="s">
        <v>4687</v>
      </c>
      <c r="B3059">
        <v>752464</v>
      </c>
      <c r="C3059" t="s">
        <v>5409</v>
      </c>
      <c r="D3059" s="12">
        <v>45931</v>
      </c>
      <c r="E3059" t="s">
        <v>3872</v>
      </c>
      <c r="F3059" t="s">
        <v>2792</v>
      </c>
      <c r="G3059" t="s">
        <v>2788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https://aterpa-my.sharepoint.com/:f:/g/personal/luis_nunes_aterpa_com_br/IgCVlEOybDu1RrUmmUcPpVgkATRdwz5TarAfYpSYiAP79mY?e=3yxZxw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59" t="s">
        <v>4355</v>
      </c>
    </row>
    <row r="3060" spans="1:15" hidden="1" x14ac:dyDescent="0.3">
      <c r="A3060" t="s">
        <v>4688</v>
      </c>
      <c r="B3060">
        <v>962417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2789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https://aterpa-my.sharepoint.com/:f:/g/personal/luis_nunes_aterpa_com_br/IgCVlEOybDu1RrUmmUcPpVgkATRdwz5TarAfYpSYiAP79mY?e=3yxZxw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0" t="s">
        <v>4355</v>
      </c>
    </row>
    <row r="3061" spans="1:15" hidden="1" x14ac:dyDescent="0.3">
      <c r="A3061" t="s">
        <v>4689</v>
      </c>
      <c r="B3061">
        <v>765781</v>
      </c>
      <c r="C3061" t="s">
        <v>5409</v>
      </c>
      <c r="D3061" s="12">
        <v>45931</v>
      </c>
      <c r="E3061" t="s">
        <v>3873</v>
      </c>
      <c r="F3061" t="s">
        <v>2792</v>
      </c>
      <c r="G3061" t="s">
        <v>2788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https://aterpa-my.sharepoint.com/:f:/g/personal/luis_nunes_aterpa_com_br/IgCVlEOybDu1RrUmmUcPpVgkATRdwz5TarAfYpSYiAP79mY?e=3yxZxw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1" t="s">
        <v>4355</v>
      </c>
    </row>
    <row r="3062" spans="1:15" hidden="1" x14ac:dyDescent="0.3">
      <c r="A3062" t="s">
        <v>4690</v>
      </c>
      <c r="B3062">
        <v>1329983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2789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https://aterpa-my.sharepoint.com/:f:/g/personal/luis_nunes_aterpa_com_br/IgCVlEOybDu1RrUmmUcPpVgkATRdwz5TarAfYpSYiAP79mY?e=3yxZxw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2" t="s">
        <v>4355</v>
      </c>
    </row>
    <row r="3063" spans="1:15" hidden="1" x14ac:dyDescent="0.3">
      <c r="A3063" t="s">
        <v>4691</v>
      </c>
      <c r="B3063">
        <v>1686903</v>
      </c>
      <c r="C3063" t="s">
        <v>5409</v>
      </c>
      <c r="D3063" s="12">
        <v>45931</v>
      </c>
      <c r="E3063" t="s">
        <v>3874</v>
      </c>
      <c r="F3063" t="s">
        <v>2792</v>
      </c>
      <c r="G3063" t="s">
        <v>2788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https://aterpa-my.sharepoint.com/:f:/g/personal/luis_nunes_aterpa_com_br/IgCVlEOybDu1RrUmmUcPpVgkATRdwz5TarAfYpSYiAP79mY?e=3yxZxw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3" t="s">
        <v>4355</v>
      </c>
    </row>
    <row r="3064" spans="1:15" hidden="1" x14ac:dyDescent="0.3">
      <c r="A3064" t="s">
        <v>4692</v>
      </c>
      <c r="B3064">
        <v>1451306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2789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https://aterpa-my.sharepoint.com/:f:/g/personal/luis_nunes_aterpa_com_br/IgCVlEOybDu1RrUmmUcPpVgkATRdwz5TarAfYpSYiAP79mY?e=3yxZxw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4" t="s">
        <v>4355</v>
      </c>
    </row>
    <row r="3065" spans="1:15" hidden="1" x14ac:dyDescent="0.3">
      <c r="A3065" t="s">
        <v>4693</v>
      </c>
      <c r="B3065">
        <v>652037</v>
      </c>
      <c r="C3065" t="s">
        <v>5409</v>
      </c>
      <c r="D3065" s="12">
        <v>45931</v>
      </c>
      <c r="E3065" t="s">
        <v>3875</v>
      </c>
      <c r="F3065" t="s">
        <v>2792</v>
      </c>
      <c r="G3065" t="s">
        <v>2788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https://aterpa-my.sharepoint.com/:f:/g/personal/luis_nunes_aterpa_com_br/IgCVlEOybDu1RrUmmUcPpVgkATRdwz5TarAfYpSYiAP79mY?e=3yxZxw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5" t="s">
        <v>4355</v>
      </c>
    </row>
    <row r="3066" spans="1:15" hidden="1" x14ac:dyDescent="0.3">
      <c r="A3066" t="s">
        <v>4694</v>
      </c>
      <c r="B3066">
        <v>1089111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2789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https://aterpa-my.sharepoint.com/:f:/g/personal/luis_nunes_aterpa_com_br/IgCVlEOybDu1RrUmmUcPpVgkATRdwz5TarAfYpSYiAP79mY?e=3yxZxw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6" t="s">
        <v>4355</v>
      </c>
    </row>
    <row r="3067" spans="1:15" hidden="1" x14ac:dyDescent="0.3">
      <c r="A3067" t="s">
        <v>4695</v>
      </c>
      <c r="B3067">
        <v>741279</v>
      </c>
      <c r="C3067" t="s">
        <v>5409</v>
      </c>
      <c r="D3067" s="12">
        <v>45931</v>
      </c>
      <c r="E3067" t="s">
        <v>3876</v>
      </c>
      <c r="F3067" t="s">
        <v>2792</v>
      </c>
      <c r="G3067" t="s">
        <v>2788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https://aterpa-my.sharepoint.com/:f:/g/personal/luis_nunes_aterpa_com_br/IgCVlEOybDu1RrUmmUcPpVgkATRdwz5TarAfYpSYiAP79mY?e=3yxZxw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7" t="s">
        <v>4355</v>
      </c>
    </row>
    <row r="3068" spans="1:15" hidden="1" x14ac:dyDescent="0.3">
      <c r="A3068" t="s">
        <v>4696</v>
      </c>
      <c r="B3068">
        <v>1341991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2789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https://aterpa-my.sharepoint.com/:f:/g/personal/luis_nunes_aterpa_com_br/IgCVlEOybDu1RrUmmUcPpVgkATRdwz5TarAfYpSYiAP79mY?e=3yxZxw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8" t="s">
        <v>4355</v>
      </c>
    </row>
    <row r="3069" spans="1:15" hidden="1" x14ac:dyDescent="0.3">
      <c r="A3069" t="s">
        <v>4697</v>
      </c>
      <c r="B3069">
        <v>1114827</v>
      </c>
      <c r="C3069" t="s">
        <v>5409</v>
      </c>
      <c r="D3069" s="12">
        <v>45931</v>
      </c>
      <c r="E3069" t="s">
        <v>3877</v>
      </c>
      <c r="F3069" t="s">
        <v>2792</v>
      </c>
      <c r="G3069" t="s">
        <v>2788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https://aterpa-my.sharepoint.com/:f:/g/personal/luis_nunes_aterpa_com_br/IgCVlEOybDu1RrUmmUcPpVgkATRdwz5TarAfYpSYiAP79mY?e=3yxZxw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69" t="s">
        <v>4355</v>
      </c>
    </row>
    <row r="3070" spans="1:15" hidden="1" x14ac:dyDescent="0.3">
      <c r="A3070" t="s">
        <v>4698</v>
      </c>
      <c r="B3070">
        <v>1524560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2789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https://aterpa-my.sharepoint.com/:f:/g/personal/luis_nunes_aterpa_com_br/IgCVlEOybDu1RrUmmUcPpVgkATRdwz5TarAfYpSYiAP79mY?e=3yxZxw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0" t="s">
        <v>4355</v>
      </c>
    </row>
    <row r="3071" spans="1:15" hidden="1" x14ac:dyDescent="0.3">
      <c r="A3071" t="s">
        <v>4699</v>
      </c>
      <c r="B3071">
        <v>828049</v>
      </c>
      <c r="C3071" t="s">
        <v>5409</v>
      </c>
      <c r="D3071" s="12">
        <v>45931</v>
      </c>
      <c r="E3071" t="s">
        <v>3878</v>
      </c>
      <c r="F3071" t="s">
        <v>2792</v>
      </c>
      <c r="G3071" t="s">
        <v>2788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https://aterpa-my.sharepoint.com/:f:/g/personal/luis_nunes_aterpa_com_br/IgCVlEOybDu1RrUmmUcPpVgkATRdwz5TarAfYpSYiAP79mY?e=3yxZxw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1" t="s">
        <v>4355</v>
      </c>
    </row>
    <row r="3072" spans="1:15" hidden="1" x14ac:dyDescent="0.3">
      <c r="A3072" t="s">
        <v>4700</v>
      </c>
      <c r="B3072">
        <v>994249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2789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https://aterpa-my.sharepoint.com/:f:/g/personal/luis_nunes_aterpa_com_br/IgCVlEOybDu1RrUmmUcPpVgkATRdwz5TarAfYpSYiAP79mY?e=3yxZxw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2" t="s">
        <v>4355</v>
      </c>
    </row>
    <row r="3073" spans="1:15" hidden="1" x14ac:dyDescent="0.3">
      <c r="A3073" t="s">
        <v>4701</v>
      </c>
      <c r="B3073">
        <v>1202125</v>
      </c>
      <c r="C3073" t="s">
        <v>5409</v>
      </c>
      <c r="D3073" s="12">
        <v>45931</v>
      </c>
      <c r="E3073" t="s">
        <v>3879</v>
      </c>
      <c r="F3073" t="s">
        <v>2792</v>
      </c>
      <c r="G3073" t="s">
        <v>2788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https://aterpa-my.sharepoint.com/:f:/g/personal/luis_nunes_aterpa_com_br/IgCVlEOybDu1RrUmmUcPpVgkATRdwz5TarAfYpSYiAP79mY?e=3yxZxw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3" t="s">
        <v>4355</v>
      </c>
    </row>
    <row r="3074" spans="1:15" hidden="1" x14ac:dyDescent="0.3">
      <c r="A3074" t="s">
        <v>4702</v>
      </c>
      <c r="B3074">
        <v>1484572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2789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https://aterpa-my.sharepoint.com/:f:/g/personal/luis_nunes_aterpa_com_br/IgCVlEOybDu1RrUmmUcPpVgkATRdwz5TarAfYpSYiAP79mY?e=3yxZxw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4" t="s">
        <v>4355</v>
      </c>
    </row>
    <row r="3075" spans="1:15" hidden="1" x14ac:dyDescent="0.3">
      <c r="A3075" t="s">
        <v>4703</v>
      </c>
      <c r="B3075">
        <v>1400797</v>
      </c>
      <c r="C3075" t="s">
        <v>5409</v>
      </c>
      <c r="D3075" s="12">
        <v>45931</v>
      </c>
      <c r="E3075" t="s">
        <v>3880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https://aterpa-my.sharepoint.com/:f:/g/personal/luis_nunes_aterpa_com_br/IgCVlEOybDu1RrUmmUcPpVgkATRdwz5TarAfYpSYiAP79mY?e=3yxZxw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5" t="s">
        <v>4355</v>
      </c>
    </row>
    <row r="3076" spans="1:15" hidden="1" x14ac:dyDescent="0.3">
      <c r="A3076" t="s">
        <v>4704</v>
      </c>
      <c r="B3076">
        <v>768619</v>
      </c>
      <c r="C3076" t="s">
        <v>5409</v>
      </c>
      <c r="D3076" s="12">
        <v>45931</v>
      </c>
      <c r="E3076" t="s">
        <v>3881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https://aterpa-my.sharepoint.com/:f:/g/personal/luis_nunes_aterpa_com_br/IgCVlEOybDu1RrUmmUcPpVgkATRdwz5TarAfYpSYiAP79mY?e=3yxZxw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6" t="s">
        <v>4355</v>
      </c>
    </row>
    <row r="3077" spans="1:15" hidden="1" x14ac:dyDescent="0.3">
      <c r="A3077" t="s">
        <v>4705</v>
      </c>
      <c r="B3077">
        <v>621099</v>
      </c>
      <c r="C3077" t="s">
        <v>5409</v>
      </c>
      <c r="D3077" s="12">
        <v>45931</v>
      </c>
      <c r="E3077" t="s">
        <v>3882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https://aterpa-my.sharepoint.com/:f:/g/personal/luis_nunes_aterpa_com_br/IgCVlEOybDu1RrUmmUcPpVgkATRdwz5TarAfYpSYiAP79mY?e=3yxZxw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7" t="s">
        <v>4355</v>
      </c>
    </row>
    <row r="3078" spans="1:15" hidden="1" x14ac:dyDescent="0.3">
      <c r="A3078" t="s">
        <v>4706</v>
      </c>
      <c r="B3078">
        <v>621395</v>
      </c>
      <c r="C3078" t="s">
        <v>5409</v>
      </c>
      <c r="D3078" s="12">
        <v>45931</v>
      </c>
      <c r="E3078" t="s">
        <v>3883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https://aterpa-my.sharepoint.com/:f:/g/personal/luis_nunes_aterpa_com_br/IgCVlEOybDu1RrUmmUcPpVgkATRdwz5TarAfYpSYiAP79mY?e=3yxZxw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8" t="s">
        <v>4355</v>
      </c>
    </row>
    <row r="3079" spans="1:15" hidden="1" x14ac:dyDescent="0.3">
      <c r="A3079" t="s">
        <v>4707</v>
      </c>
      <c r="B3079">
        <v>386588</v>
      </c>
      <c r="C3079" t="s">
        <v>5409</v>
      </c>
      <c r="D3079" s="12">
        <v>45931</v>
      </c>
      <c r="E3079" t="s">
        <v>3884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https://aterpa-my.sharepoint.com/:f:/g/personal/luis_nunes_aterpa_com_br/IgCVlEOybDu1RrUmmUcPpVgkATRdwz5TarAfYpSYiAP79mY?e=3yxZxw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79" t="s">
        <v>4355</v>
      </c>
    </row>
    <row r="3080" spans="1:15" hidden="1" x14ac:dyDescent="0.3">
      <c r="A3080" t="s">
        <v>4708</v>
      </c>
      <c r="B3080">
        <v>7412462</v>
      </c>
      <c r="C3080" t="s">
        <v>5409</v>
      </c>
      <c r="D3080" s="12">
        <v>45931</v>
      </c>
      <c r="E3080" t="s">
        <v>3885</v>
      </c>
      <c r="F3080" t="s">
        <v>2792</v>
      </c>
      <c r="G3080" t="s">
        <v>2788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https://aterpa-my.sharepoint.com/:f:/g/personal/luis_nunes_aterpa_com_br/IgCVlEOybDu1RrUmmUcPpVgkATRdwz5TarAfYpSYiAP79mY?e=3yxZxw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0" t="s">
        <v>4355</v>
      </c>
    </row>
    <row r="3081" spans="1:15" hidden="1" x14ac:dyDescent="0.3">
      <c r="A3081" t="s">
        <v>4709</v>
      </c>
      <c r="B3081">
        <v>1035453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2789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https://aterpa-my.sharepoint.com/:f:/g/personal/luis_nunes_aterpa_com_br/IgCVlEOybDu1RrUmmUcPpVgkATRdwz5TarAfYpSYiAP79mY?e=3yxZxw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1" t="s">
        <v>4355</v>
      </c>
    </row>
    <row r="3082" spans="1:15" hidden="1" x14ac:dyDescent="0.3">
      <c r="A3082" t="s">
        <v>4710</v>
      </c>
      <c r="B3082">
        <v>12150608</v>
      </c>
      <c r="C3082" t="s">
        <v>5409</v>
      </c>
      <c r="D3082" s="12">
        <v>45931</v>
      </c>
      <c r="E3082" t="s">
        <v>3886</v>
      </c>
      <c r="F3082" t="s">
        <v>2792</v>
      </c>
      <c r="G3082" t="s">
        <v>2788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https://aterpa-my.sharepoint.com/:f:/g/personal/luis_nunes_aterpa_com_br/IgCVlEOybDu1RrUmmUcPpVgkATRdwz5TarAfYpSYiAP79mY?e=3yxZxw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2" t="s">
        <v>4355</v>
      </c>
    </row>
    <row r="3083" spans="1:15" hidden="1" x14ac:dyDescent="0.3">
      <c r="A3083" t="s">
        <v>4711</v>
      </c>
      <c r="B3083">
        <v>2436809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2789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https://aterpa-my.sharepoint.com/:f:/g/personal/luis_nunes_aterpa_com_br/IgCVlEOybDu1RrUmmUcPpVgkATRdwz5TarAfYpSYiAP79mY?e=3yxZxw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3" t="s">
        <v>4355</v>
      </c>
    </row>
    <row r="3084" spans="1:15" hidden="1" x14ac:dyDescent="0.3">
      <c r="A3084" t="s">
        <v>4712</v>
      </c>
      <c r="B3084">
        <v>2588679</v>
      </c>
      <c r="C3084" t="s">
        <v>5409</v>
      </c>
      <c r="D3084" s="12">
        <v>45931</v>
      </c>
      <c r="E3084" t="s">
        <v>3887</v>
      </c>
      <c r="F3084" t="s">
        <v>2792</v>
      </c>
      <c r="G3084" t="s">
        <v>2788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https://aterpa-my.sharepoint.com/:f:/g/personal/luis_nunes_aterpa_com_br/IgCVlEOybDu1RrUmmUcPpVgkATRdwz5TarAfYpSYiAP79mY?e=3yxZxw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4" t="s">
        <v>4355</v>
      </c>
    </row>
    <row r="3085" spans="1:15" hidden="1" x14ac:dyDescent="0.3">
      <c r="A3085" t="s">
        <v>4713</v>
      </c>
      <c r="B3085">
        <v>464077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2789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https://aterpa-my.sharepoint.com/:f:/g/personal/luis_nunes_aterpa_com_br/IgCVlEOybDu1RrUmmUcPpVgkATRdwz5TarAfYpSYiAP79mY?e=3yxZxw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5" t="s">
        <v>4355</v>
      </c>
    </row>
    <row r="3086" spans="1:15" hidden="1" x14ac:dyDescent="0.3">
      <c r="A3086" t="s">
        <v>4714</v>
      </c>
      <c r="B3086">
        <v>3583732</v>
      </c>
      <c r="C3086" t="s">
        <v>5409</v>
      </c>
      <c r="D3086" s="12">
        <v>45931</v>
      </c>
      <c r="E3086" t="s">
        <v>3888</v>
      </c>
      <c r="F3086" t="s">
        <v>2792</v>
      </c>
      <c r="G3086" t="s">
        <v>2788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https://aterpa-my.sharepoint.com/:f:/g/personal/luis_nunes_aterpa_com_br/IgCVlEOybDu1RrUmmUcPpVgkATRdwz5TarAfYpSYiAP79mY?e=3yxZxw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6" t="s">
        <v>4355</v>
      </c>
    </row>
    <row r="3087" spans="1:15" hidden="1" x14ac:dyDescent="0.3">
      <c r="A3087" t="s">
        <v>4715</v>
      </c>
      <c r="B3087">
        <v>1318261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2789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https://aterpa-my.sharepoint.com/:f:/g/personal/luis_nunes_aterpa_com_br/IgCVlEOybDu1RrUmmUcPpVgkATRdwz5TarAfYpSYiAP79mY?e=3yxZxw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7" t="s">
        <v>4355</v>
      </c>
    </row>
    <row r="3088" spans="1:15" hidden="1" x14ac:dyDescent="0.3">
      <c r="A3088" t="s">
        <v>4716</v>
      </c>
      <c r="B3088">
        <v>6352326</v>
      </c>
      <c r="C3088" t="s">
        <v>5409</v>
      </c>
      <c r="D3088" s="12">
        <v>45931</v>
      </c>
      <c r="E3088" t="s">
        <v>3889</v>
      </c>
      <c r="F3088" t="s">
        <v>2792</v>
      </c>
      <c r="G3088" t="s">
        <v>2788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https://aterpa-my.sharepoint.com/:f:/g/personal/luis_nunes_aterpa_com_br/IgCVlEOybDu1RrUmmUcPpVgkATRdwz5TarAfYpSYiAP79mY?e=3yxZxw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8" t="s">
        <v>4355</v>
      </c>
    </row>
    <row r="3089" spans="1:15" hidden="1" x14ac:dyDescent="0.3">
      <c r="A3089" t="s">
        <v>4717</v>
      </c>
      <c r="B3089">
        <v>1916552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2789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https://aterpa-my.sharepoint.com/:f:/g/personal/luis_nunes_aterpa_com_br/IgCVlEOybDu1RrUmmUcPpVgkATRdwz5TarAfYpSYiAP79mY?e=3yxZxw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89" t="s">
        <v>4355</v>
      </c>
    </row>
    <row r="3090" spans="1:15" hidden="1" x14ac:dyDescent="0.3">
      <c r="A3090" t="s">
        <v>4718</v>
      </c>
      <c r="B3090">
        <v>4075068</v>
      </c>
      <c r="C3090" t="s">
        <v>5409</v>
      </c>
      <c r="D3090" s="12">
        <v>45931</v>
      </c>
      <c r="E3090" t="s">
        <v>3890</v>
      </c>
      <c r="F3090" t="s">
        <v>2792</v>
      </c>
      <c r="G3090" t="s">
        <v>2788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https://aterpa-my.sharepoint.com/:f:/g/personal/luis_nunes_aterpa_com_br/IgCVlEOybDu1RrUmmUcPpVgkATRdwz5TarAfYpSYiAP79mY?e=3yxZxw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0" t="s">
        <v>4355</v>
      </c>
    </row>
    <row r="3091" spans="1:15" hidden="1" x14ac:dyDescent="0.3">
      <c r="A3091" t="s">
        <v>4719</v>
      </c>
      <c r="B3091">
        <v>1434157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2789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https://aterpa-my.sharepoint.com/:f:/g/personal/luis_nunes_aterpa_com_br/IgCVlEOybDu1RrUmmUcPpVgkATRdwz5TarAfYpSYiAP79mY?e=3yxZxw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1" t="s">
        <v>4355</v>
      </c>
    </row>
    <row r="3092" spans="1:15" hidden="1" x14ac:dyDescent="0.3">
      <c r="A3092" t="s">
        <v>4720</v>
      </c>
      <c r="B3092">
        <v>5466964</v>
      </c>
      <c r="C3092" t="s">
        <v>5409</v>
      </c>
      <c r="D3092" s="12">
        <v>45931</v>
      </c>
      <c r="E3092" t="s">
        <v>3891</v>
      </c>
      <c r="F3092" t="s">
        <v>2792</v>
      </c>
      <c r="G3092" t="s">
        <v>2788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https://aterpa-my.sharepoint.com/:f:/g/personal/luis_nunes_aterpa_com_br/IgCVlEOybDu1RrUmmUcPpVgkATRdwz5TarAfYpSYiAP79mY?e=3yxZxw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2" t="s">
        <v>4355</v>
      </c>
    </row>
    <row r="3093" spans="1:15" hidden="1" x14ac:dyDescent="0.3">
      <c r="A3093" t="s">
        <v>4721</v>
      </c>
      <c r="B3093">
        <v>2385698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2789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https://aterpa-my.sharepoint.com/:f:/g/personal/luis_nunes_aterpa_com_br/IgCVlEOybDu1RrUmmUcPpVgkATRdwz5TarAfYpSYiAP79mY?e=3yxZxw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3" t="s">
        <v>4355</v>
      </c>
    </row>
    <row r="3094" spans="1:15" hidden="1" x14ac:dyDescent="0.3">
      <c r="A3094" t="s">
        <v>4722</v>
      </c>
      <c r="B3094">
        <v>8339865</v>
      </c>
      <c r="C3094" t="s">
        <v>5409</v>
      </c>
      <c r="D3094" s="12">
        <v>45931</v>
      </c>
      <c r="E3094" t="s">
        <v>3892</v>
      </c>
      <c r="F3094" t="s">
        <v>2792</v>
      </c>
      <c r="G3094" t="s">
        <v>2788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https://aterpa-my.sharepoint.com/:f:/g/personal/luis_nunes_aterpa_com_br/IgCVlEOybDu1RrUmmUcPpVgkATRdwz5TarAfYpSYiAP79mY?e=3yxZxw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4" t="s">
        <v>4355</v>
      </c>
    </row>
    <row r="3095" spans="1:15" hidden="1" x14ac:dyDescent="0.3">
      <c r="A3095" t="s">
        <v>4723</v>
      </c>
      <c r="B3095">
        <v>2417832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2789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https://aterpa-my.sharepoint.com/:f:/g/personal/luis_nunes_aterpa_com_br/IgCVlEOybDu1RrUmmUcPpVgkATRdwz5TarAfYpSYiAP79mY?e=3yxZxw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5" t="s">
        <v>4355</v>
      </c>
    </row>
    <row r="3096" spans="1:15" hidden="1" x14ac:dyDescent="0.3">
      <c r="A3096" t="s">
        <v>4724</v>
      </c>
      <c r="B3096">
        <v>5162372</v>
      </c>
      <c r="C3096" t="s">
        <v>5409</v>
      </c>
      <c r="D3096" s="12">
        <v>45931</v>
      </c>
      <c r="E3096" t="s">
        <v>3893</v>
      </c>
      <c r="F3096" t="s">
        <v>2792</v>
      </c>
      <c r="G3096" t="s">
        <v>2788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https://aterpa-my.sharepoint.com/:f:/g/personal/luis_nunes_aterpa_com_br/IgCVlEOybDu1RrUmmUcPpVgkATRdwz5TarAfYpSYiAP79mY?e=3yxZxw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6" t="s">
        <v>4355</v>
      </c>
    </row>
    <row r="3097" spans="1:15" hidden="1" x14ac:dyDescent="0.3">
      <c r="A3097" t="s">
        <v>4725</v>
      </c>
      <c r="B3097">
        <v>1901499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2789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https://aterpa-my.sharepoint.com/:f:/g/personal/luis_nunes_aterpa_com_br/IgCVlEOybDu1RrUmmUcPpVgkATRdwz5TarAfYpSYiAP79mY?e=3yxZxw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7" t="s">
        <v>4355</v>
      </c>
    </row>
    <row r="3098" spans="1:15" hidden="1" x14ac:dyDescent="0.3">
      <c r="A3098" t="s">
        <v>4726</v>
      </c>
      <c r="B3098">
        <v>4343524</v>
      </c>
      <c r="C3098" t="s">
        <v>5409</v>
      </c>
      <c r="D3098" s="12">
        <v>45931</v>
      </c>
      <c r="E3098" t="s">
        <v>3894</v>
      </c>
      <c r="F3098" t="s">
        <v>2792</v>
      </c>
      <c r="G3098" t="s">
        <v>2788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https://aterpa-my.sharepoint.com/:f:/g/personal/luis_nunes_aterpa_com_br/IgCVlEOybDu1RrUmmUcPpVgkATRdwz5TarAfYpSYiAP79mY?e=3yxZxw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8" t="s">
        <v>4355</v>
      </c>
    </row>
    <row r="3099" spans="1:15" hidden="1" x14ac:dyDescent="0.3">
      <c r="A3099" t="s">
        <v>4727</v>
      </c>
      <c r="B3099">
        <v>1230649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2789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https://aterpa-my.sharepoint.com/:f:/g/personal/luis_nunes_aterpa_com_br/IgCVlEOybDu1RrUmmUcPpVgkATRdwz5TarAfYpSYiAP79mY?e=3yxZxw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099" t="s">
        <v>4355</v>
      </c>
    </row>
    <row r="3100" spans="1:15" hidden="1" x14ac:dyDescent="0.3">
      <c r="A3100" t="s">
        <v>4728</v>
      </c>
      <c r="B3100">
        <v>546699</v>
      </c>
      <c r="C3100" t="s">
        <v>5409</v>
      </c>
      <c r="D3100" s="12">
        <v>45931</v>
      </c>
      <c r="E3100" t="s">
        <v>3895</v>
      </c>
      <c r="F3100" t="s">
        <v>2792</v>
      </c>
      <c r="G3100" t="s">
        <v>2788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https://aterpa-my.sharepoint.com/:f:/g/personal/luis_nunes_aterpa_com_br/IgCVlEOybDu1RrUmmUcPpVgkATRdwz5TarAfYpSYiAP79mY?e=3yxZxw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0" t="s">
        <v>4355</v>
      </c>
    </row>
    <row r="3101" spans="1:15" hidden="1" x14ac:dyDescent="0.3">
      <c r="A3101" t="s">
        <v>4729</v>
      </c>
      <c r="B3101">
        <v>2387109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2789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https://aterpa-my.sharepoint.com/:f:/g/personal/luis_nunes_aterpa_com_br/IgCVlEOybDu1RrUmmUcPpVgkATRdwz5TarAfYpSYiAP79mY?e=3yxZxw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1" t="s">
        <v>4355</v>
      </c>
    </row>
    <row r="3102" spans="1:15" hidden="1" x14ac:dyDescent="0.3">
      <c r="A3102" t="s">
        <v>4730</v>
      </c>
      <c r="B3102">
        <v>575546</v>
      </c>
      <c r="C3102" t="s">
        <v>5409</v>
      </c>
      <c r="D3102" s="12">
        <v>45931</v>
      </c>
      <c r="E3102" t="s">
        <v>3896</v>
      </c>
      <c r="F3102" t="s">
        <v>2792</v>
      </c>
      <c r="G3102" t="s">
        <v>2788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https://aterpa-my.sharepoint.com/:f:/g/personal/luis_nunes_aterpa_com_br/IgCVlEOybDu1RrUmmUcPpVgkATRdwz5TarAfYpSYiAP79mY?e=3yxZxw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2" t="s">
        <v>4355</v>
      </c>
    </row>
    <row r="3103" spans="1:15" hidden="1" x14ac:dyDescent="0.3">
      <c r="A3103" t="s">
        <v>4731</v>
      </c>
      <c r="B3103">
        <v>345041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2789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https://aterpa-my.sharepoint.com/:f:/g/personal/luis_nunes_aterpa_com_br/IgCVlEOybDu1RrUmmUcPpVgkATRdwz5TarAfYpSYiAP79mY?e=3yxZxw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3" t="s">
        <v>4355</v>
      </c>
    </row>
    <row r="3104" spans="1:15" hidden="1" x14ac:dyDescent="0.3">
      <c r="A3104" t="s">
        <v>4732</v>
      </c>
      <c r="B3104">
        <v>888538</v>
      </c>
      <c r="C3104" t="s">
        <v>5409</v>
      </c>
      <c r="D3104" s="12">
        <v>45931</v>
      </c>
      <c r="E3104" t="s">
        <v>3897</v>
      </c>
      <c r="F3104" t="s">
        <v>2792</v>
      </c>
      <c r="G3104" t="s">
        <v>2788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https://aterpa-my.sharepoint.com/:f:/g/personal/luis_nunes_aterpa_com_br/IgCVlEOybDu1RrUmmUcPpVgkATRdwz5TarAfYpSYiAP79mY?e=3yxZxw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4" t="s">
        <v>4355</v>
      </c>
    </row>
    <row r="3105" spans="1:15" hidden="1" x14ac:dyDescent="0.3">
      <c r="A3105" t="s">
        <v>4733</v>
      </c>
      <c r="B3105">
        <v>878428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2789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https://aterpa-my.sharepoint.com/:f:/g/personal/luis_nunes_aterpa_com_br/IgCVlEOybDu1RrUmmUcPpVgkATRdwz5TarAfYpSYiAP79mY?e=3yxZxw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5" t="s">
        <v>4355</v>
      </c>
    </row>
    <row r="3106" spans="1:15" hidden="1" x14ac:dyDescent="0.3">
      <c r="A3106" t="s">
        <v>4734</v>
      </c>
      <c r="B3106">
        <v>3857990</v>
      </c>
      <c r="C3106" t="s">
        <v>5409</v>
      </c>
      <c r="D3106" s="12">
        <v>45931</v>
      </c>
      <c r="E3106" t="s">
        <v>4783</v>
      </c>
      <c r="F3106" t="s">
        <v>2787</v>
      </c>
      <c r="G3106" t="s">
        <v>2788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https://aterpa-my.sharepoint.com/:f:/g/personal/luis_nunes_aterpa_com_br/IgCVlEOybDu1RrUmmUcPpVgkATRdwz5TarAfYpSYiAP79mY?e=3yxZxw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6" t="s">
        <v>4787</v>
      </c>
    </row>
    <row r="3107" spans="1:15" hidden="1" x14ac:dyDescent="0.3">
      <c r="A3107" t="s">
        <v>4735</v>
      </c>
      <c r="B3107">
        <v>1560216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2789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https://aterpa-my.sharepoint.com/:f:/g/personal/luis_nunes_aterpa_com_br/IgCVlEOybDu1RrUmmUcPpVgkATRdwz5TarAfYpSYiAP79mY?e=3yxZxw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7" t="s">
        <v>4787</v>
      </c>
    </row>
    <row r="3108" spans="1:15" hidden="1" x14ac:dyDescent="0.3">
      <c r="A3108" t="s">
        <v>4736</v>
      </c>
      <c r="B3108">
        <v>5274505</v>
      </c>
      <c r="C3108" t="s">
        <v>5409</v>
      </c>
      <c r="D3108" s="12">
        <v>45931</v>
      </c>
      <c r="E3108" t="s">
        <v>4784</v>
      </c>
      <c r="F3108" t="s">
        <v>2787</v>
      </c>
      <c r="G3108" t="s">
        <v>2788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https://aterpa-my.sharepoint.com/:f:/g/personal/luis_nunes_aterpa_com_br/IgCVlEOybDu1RrUmmUcPpVgkATRdwz5TarAfYpSYiAP79mY?e=3yxZxw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8" t="s">
        <v>4787</v>
      </c>
    </row>
    <row r="3109" spans="1:15" hidden="1" x14ac:dyDescent="0.3">
      <c r="A3109" t="s">
        <v>4737</v>
      </c>
      <c r="B3109">
        <v>2288201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2789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https://aterpa-my.sharepoint.com/:f:/g/personal/luis_nunes_aterpa_com_br/IgCVlEOybDu1RrUmmUcPpVgkATRdwz5TarAfYpSYiAP79mY?e=3yxZxw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09" t="s">
        <v>4787</v>
      </c>
    </row>
    <row r="3110" spans="1:15" hidden="1" x14ac:dyDescent="0.3">
      <c r="A3110" t="s">
        <v>4738</v>
      </c>
      <c r="B3110">
        <v>7655578</v>
      </c>
      <c r="C3110" t="s">
        <v>5409</v>
      </c>
      <c r="D3110" s="12">
        <v>45931</v>
      </c>
      <c r="E3110" t="s">
        <v>3898</v>
      </c>
      <c r="F3110" t="s">
        <v>2792</v>
      </c>
      <c r="G3110" t="s">
        <v>2788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https://aterpa-my.sharepoint.com/:f:/g/personal/luis_nunes_aterpa_com_br/IgCVlEOybDu1RrUmmUcPpVgkATRdwz5TarAfYpSYiAP79mY?e=3yxZxw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0" t="s">
        <v>4355</v>
      </c>
    </row>
    <row r="3111" spans="1:15" hidden="1" x14ac:dyDescent="0.3">
      <c r="A3111" t="s">
        <v>4739</v>
      </c>
      <c r="B3111">
        <v>2223336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2789</v>
      </c>
      <c r="H3111" t="str">
        <f>IF(_xlfn.XLOOKUP(E3111,LD_01[DOCUMENTO],LD_01[REVISÃO])=F3111,"VIGENTE","OBSOLETO")</f>
        <v>VIGENTE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https://aterpa-my.sharepoint.com/:f:/g/personal/luis_nunes_aterpa_com_br/IgCVlEOybDu1RrUmmUcPpVgkATRdwz5TarAfYpSYiAP79mY?e=3yxZxw</v>
      </c>
      <c r="M3111" t="str">
        <f t="shared" si="148"/>
        <v/>
      </c>
      <c r="N3111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1" t="s">
        <v>4355</v>
      </c>
    </row>
    <row r="3112" spans="1:15" hidden="1" x14ac:dyDescent="0.3">
      <c r="A3112" t="s">
        <v>4740</v>
      </c>
      <c r="B3112">
        <v>8611087</v>
      </c>
      <c r="C3112" t="s">
        <v>5409</v>
      </c>
      <c r="D3112" s="12">
        <v>45931</v>
      </c>
      <c r="E3112" t="s">
        <v>4785</v>
      </c>
      <c r="F3112" t="s">
        <v>2787</v>
      </c>
      <c r="G3112" t="s">
        <v>2788</v>
      </c>
      <c r="H3112" t="str">
        <f>IF(_xlfn.XLOOKUP(E3112,LD_01[DOCUMENTO],LD_01[REVISÃO])=F3112,"VIGENTE","OBSOLETO")</f>
        <v>VIGENTE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https://aterpa-my.sharepoint.com/:f:/g/personal/luis_nunes_aterpa_com_br/IgCVlEOybDu1RrUmmUcPpVgkATRdwz5TarAfYpSYiAP79mY?e=3yxZxw</v>
      </c>
      <c r="M3112" t="str">
        <f t="shared" si="148"/>
        <v/>
      </c>
      <c r="N3112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2" t="s">
        <v>4787</v>
      </c>
    </row>
    <row r="3113" spans="1:15" hidden="1" x14ac:dyDescent="0.3">
      <c r="A3113" t="s">
        <v>4741</v>
      </c>
      <c r="B3113">
        <v>1812620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2789</v>
      </c>
      <c r="H3113" t="str">
        <f>IF(_xlfn.XLOOKUP(E3113,LD_01[DOCUMENTO],LD_01[REVISÃO])=F3113,"VIGENTE","OBSOLETO")</f>
        <v>VIGENTE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https://aterpa-my.sharepoint.com/:f:/g/personal/luis_nunes_aterpa_com_br/IgCVlEOybDu1RrUmmUcPpVgkATRdwz5TarAfYpSYiAP79mY?e=3yxZxw</v>
      </c>
      <c r="M3113" t="str">
        <f t="shared" si="148"/>
        <v/>
      </c>
      <c r="N3113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3" t="s">
        <v>4787</v>
      </c>
    </row>
    <row r="3114" spans="1:15" hidden="1" x14ac:dyDescent="0.3">
      <c r="A3114" t="s">
        <v>4742</v>
      </c>
      <c r="B3114">
        <v>8916818</v>
      </c>
      <c r="C3114" t="s">
        <v>5409</v>
      </c>
      <c r="D3114" s="12">
        <v>45931</v>
      </c>
      <c r="E3114" t="s">
        <v>4786</v>
      </c>
      <c r="F3114" t="s">
        <v>2787</v>
      </c>
      <c r="G3114" t="s">
        <v>2788</v>
      </c>
      <c r="H3114" t="str">
        <f>IF(_xlfn.XLOOKUP(E3114,LD_01[DOCUMENTO],LD_01[REVISÃO])=F3114,"VIGENTE","OBSOLETO")</f>
        <v>VIGENTE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https://aterpa-my.sharepoint.com/:f:/g/personal/luis_nunes_aterpa_com_br/IgCVlEOybDu1RrUmmUcPpVgkATRdwz5TarAfYpSYiAP79mY?e=3yxZxw</v>
      </c>
      <c r="M3114" t="str">
        <f t="shared" si="148"/>
        <v/>
      </c>
      <c r="N3114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4" t="s">
        <v>4787</v>
      </c>
    </row>
    <row r="3115" spans="1:15" hidden="1" x14ac:dyDescent="0.3">
      <c r="A3115" t="s">
        <v>4743</v>
      </c>
      <c r="B3115">
        <v>1774286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2789</v>
      </c>
      <c r="H3115" t="str">
        <f>IF(_xlfn.XLOOKUP(E3115,LD_01[DOCUMENTO],LD_01[REVISÃO])=F3115,"VIGENTE","OBSOLETO")</f>
        <v>VIGENTE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https://aterpa-my.sharepoint.com/:f:/g/personal/luis_nunes_aterpa_com_br/IgCVlEOybDu1RrUmmUcPpVgkATRdwz5TarAfYpSYiAP79mY?e=3yxZxw</v>
      </c>
      <c r="M3115" t="str">
        <f t="shared" si="148"/>
        <v/>
      </c>
      <c r="N3115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5" t="s">
        <v>4787</v>
      </c>
    </row>
    <row r="3116" spans="1:15" hidden="1" x14ac:dyDescent="0.3">
      <c r="A3116" t="s">
        <v>4744</v>
      </c>
      <c r="B3116">
        <v>1805457</v>
      </c>
      <c r="C3116" t="s">
        <v>5409</v>
      </c>
      <c r="D3116" s="12">
        <v>45931</v>
      </c>
      <c r="E3116" t="s">
        <v>3899</v>
      </c>
      <c r="F3116" t="s">
        <v>2792</v>
      </c>
      <c r="G3116" t="s">
        <v>2788</v>
      </c>
      <c r="H3116" t="str">
        <f>IF(_xlfn.XLOOKUP(E3116,LD_01[DOCUMENTO],LD_01[REVISÃO])=F3116,"VIGENTE","OBSOLETO")</f>
        <v>VIGENTE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https://aterpa-my.sharepoint.com/:f:/g/personal/luis_nunes_aterpa_com_br/IgCVlEOybDu1RrUmmUcPpVgkATRdwz5TarAfYpSYiAP79mY?e=3yxZxw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6" t="s">
        <v>4355</v>
      </c>
    </row>
    <row r="3117" spans="1:15" hidden="1" x14ac:dyDescent="0.3">
      <c r="A3117" t="s">
        <v>4745</v>
      </c>
      <c r="B3117">
        <v>1028786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2789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https://aterpa-my.sharepoint.com/:f:/g/personal/luis_nunes_aterpa_com_br/IgCVlEOybDu1RrUmmUcPpVgkATRdwz5TarAfYpSYiAP79mY?e=3yxZxw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7" t="s">
        <v>4355</v>
      </c>
    </row>
    <row r="3118" spans="1:15" hidden="1" x14ac:dyDescent="0.3">
      <c r="A3118" t="s">
        <v>4746</v>
      </c>
      <c r="B3118">
        <v>1807889</v>
      </c>
      <c r="C3118" t="s">
        <v>5409</v>
      </c>
      <c r="D3118" s="12">
        <v>45931</v>
      </c>
      <c r="E3118" t="s">
        <v>3900</v>
      </c>
      <c r="F3118" t="s">
        <v>2792</v>
      </c>
      <c r="G3118" t="s">
        <v>2788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https://aterpa-my.sharepoint.com/:f:/g/personal/luis_nunes_aterpa_com_br/IgCVlEOybDu1RrUmmUcPpVgkATRdwz5TarAfYpSYiAP79mY?e=3yxZxw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8" t="s">
        <v>4355</v>
      </c>
    </row>
    <row r="3119" spans="1:15" hidden="1" x14ac:dyDescent="0.3">
      <c r="A3119" t="s">
        <v>4747</v>
      </c>
      <c r="B3119">
        <v>1086683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2789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https://aterpa-my.sharepoint.com/:f:/g/personal/luis_nunes_aterpa_com_br/IgCVlEOybDu1RrUmmUcPpVgkATRdwz5TarAfYpSYiAP79mY?e=3yxZxw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19" t="s">
        <v>4355</v>
      </c>
    </row>
    <row r="3120" spans="1:15" hidden="1" x14ac:dyDescent="0.3">
      <c r="A3120" t="s">
        <v>4748</v>
      </c>
      <c r="B3120">
        <v>2902712</v>
      </c>
      <c r="C3120" t="s">
        <v>5409</v>
      </c>
      <c r="D3120" s="12">
        <v>45931</v>
      </c>
      <c r="E3120" t="s">
        <v>3901</v>
      </c>
      <c r="F3120" t="s">
        <v>2792</v>
      </c>
      <c r="G3120" t="s">
        <v>2788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https://aterpa-my.sharepoint.com/:f:/g/personal/luis_nunes_aterpa_com_br/IgCVlEOybDu1RrUmmUcPpVgkATRdwz5TarAfYpSYiAP79mY?e=3yxZxw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0" t="s">
        <v>4355</v>
      </c>
    </row>
    <row r="3121" spans="1:15" hidden="1" x14ac:dyDescent="0.3">
      <c r="A3121" t="s">
        <v>4749</v>
      </c>
      <c r="B3121">
        <v>1438053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2789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https://aterpa-my.sharepoint.com/:f:/g/personal/luis_nunes_aterpa_com_br/IgCVlEOybDu1RrUmmUcPpVgkATRdwz5TarAfYpSYiAP79mY?e=3yxZxw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1" t="s">
        <v>4355</v>
      </c>
    </row>
    <row r="3122" spans="1:15" hidden="1" x14ac:dyDescent="0.3">
      <c r="A3122" t="s">
        <v>4750</v>
      </c>
      <c r="B3122">
        <v>969679</v>
      </c>
      <c r="C3122" t="s">
        <v>5409</v>
      </c>
      <c r="D3122" s="12">
        <v>45931</v>
      </c>
      <c r="E3122" t="s">
        <v>3902</v>
      </c>
      <c r="F3122" t="s">
        <v>2792</v>
      </c>
      <c r="G3122" t="s">
        <v>2788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https://aterpa-my.sharepoint.com/:f:/g/personal/luis_nunes_aterpa_com_br/IgCVlEOybDu1RrUmmUcPpVgkATRdwz5TarAfYpSYiAP79mY?e=3yxZxw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2" t="s">
        <v>4355</v>
      </c>
    </row>
    <row r="3123" spans="1:15" hidden="1" x14ac:dyDescent="0.3">
      <c r="A3123" t="s">
        <v>4751</v>
      </c>
      <c r="B3123">
        <v>425040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2789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https://aterpa-my.sharepoint.com/:f:/g/personal/luis_nunes_aterpa_com_br/IgCVlEOybDu1RrUmmUcPpVgkATRdwz5TarAfYpSYiAP79mY?e=3yxZxw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3" t="s">
        <v>4355</v>
      </c>
    </row>
    <row r="3124" spans="1:15" hidden="1" x14ac:dyDescent="0.3">
      <c r="A3124" t="s">
        <v>4752</v>
      </c>
      <c r="B3124">
        <v>6145579</v>
      </c>
      <c r="C3124" t="s">
        <v>5409</v>
      </c>
      <c r="D3124" s="12">
        <v>45931</v>
      </c>
      <c r="E3124" t="s">
        <v>3903</v>
      </c>
      <c r="F3124" t="s">
        <v>2792</v>
      </c>
      <c r="G3124" t="s">
        <v>2788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https://aterpa-my.sharepoint.com/:f:/g/personal/luis_nunes_aterpa_com_br/IgCVlEOybDu1RrUmmUcPpVgkATRdwz5TarAfYpSYiAP79mY?e=3yxZxw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4" t="s">
        <v>4355</v>
      </c>
    </row>
    <row r="3125" spans="1:15" hidden="1" x14ac:dyDescent="0.3">
      <c r="A3125" t="s">
        <v>4753</v>
      </c>
      <c r="B3125">
        <v>1679528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2789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https://aterpa-my.sharepoint.com/:f:/g/personal/luis_nunes_aterpa_com_br/IgCVlEOybDu1RrUmmUcPpVgkATRdwz5TarAfYpSYiAP79mY?e=3yxZxw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5" t="s">
        <v>4355</v>
      </c>
    </row>
    <row r="3126" spans="1:15" hidden="1" x14ac:dyDescent="0.3">
      <c r="A3126" t="s">
        <v>4754</v>
      </c>
      <c r="B3126">
        <v>522514</v>
      </c>
      <c r="C3126" t="s">
        <v>5409</v>
      </c>
      <c r="D3126" s="12">
        <v>45931</v>
      </c>
      <c r="E3126" t="s">
        <v>3904</v>
      </c>
      <c r="F3126" t="s">
        <v>2792</v>
      </c>
      <c r="G3126" t="s">
        <v>2788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https://aterpa-my.sharepoint.com/:f:/g/personal/luis_nunes_aterpa_com_br/IgCVlEOybDu1RrUmmUcPpVgkATRdwz5TarAfYpSYiAP79mY?e=3yxZxw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6" t="s">
        <v>4355</v>
      </c>
    </row>
    <row r="3127" spans="1:15" hidden="1" x14ac:dyDescent="0.3">
      <c r="A3127" t="s">
        <v>4755</v>
      </c>
      <c r="B3127">
        <v>648439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2789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https://aterpa-my.sharepoint.com/:f:/g/personal/luis_nunes_aterpa_com_br/IgCVlEOybDu1RrUmmUcPpVgkATRdwz5TarAfYpSYiAP79mY?e=3yxZxw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7" t="s">
        <v>4355</v>
      </c>
    </row>
    <row r="3128" spans="1:15" hidden="1" x14ac:dyDescent="0.3">
      <c r="A3128" t="s">
        <v>4756</v>
      </c>
      <c r="B3128">
        <v>525611</v>
      </c>
      <c r="C3128" t="s">
        <v>5409</v>
      </c>
      <c r="D3128" s="12">
        <v>45931</v>
      </c>
      <c r="E3128" t="s">
        <v>3905</v>
      </c>
      <c r="F3128" t="s">
        <v>2792</v>
      </c>
      <c r="G3128" t="s">
        <v>2788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https://aterpa-my.sharepoint.com/:f:/g/personal/luis_nunes_aterpa_com_br/IgCVlEOybDu1RrUmmUcPpVgkATRdwz5TarAfYpSYiAP79mY?e=3yxZxw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8" t="s">
        <v>4355</v>
      </c>
    </row>
    <row r="3129" spans="1:15" hidden="1" x14ac:dyDescent="0.3">
      <c r="A3129" t="s">
        <v>4757</v>
      </c>
      <c r="B3129">
        <v>649327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2789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https://aterpa-my.sharepoint.com/:f:/g/personal/luis_nunes_aterpa_com_br/IgCVlEOybDu1RrUmmUcPpVgkATRdwz5TarAfYpSYiAP79mY?e=3yxZxw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29" t="s">
        <v>4355</v>
      </c>
    </row>
    <row r="3130" spans="1:15" hidden="1" x14ac:dyDescent="0.3">
      <c r="A3130" t="s">
        <v>4758</v>
      </c>
      <c r="B3130">
        <v>559996</v>
      </c>
      <c r="C3130" t="s">
        <v>5409</v>
      </c>
      <c r="D3130" s="12">
        <v>45931</v>
      </c>
      <c r="E3130" t="s">
        <v>3906</v>
      </c>
      <c r="F3130" t="s">
        <v>2792</v>
      </c>
      <c r="G3130" t="s">
        <v>2788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https://aterpa-my.sharepoint.com/:f:/g/personal/luis_nunes_aterpa_com_br/IgCVlEOybDu1RrUmmUcPpVgkATRdwz5TarAfYpSYiAP79mY?e=3yxZxw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0" t="s">
        <v>4355</v>
      </c>
    </row>
    <row r="3131" spans="1:15" hidden="1" x14ac:dyDescent="0.3">
      <c r="A3131" t="s">
        <v>4759</v>
      </c>
      <c r="B3131">
        <v>609030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2789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https://aterpa-my.sharepoint.com/:f:/g/personal/luis_nunes_aterpa_com_br/IgCVlEOybDu1RrUmmUcPpVgkATRdwz5TarAfYpSYiAP79mY?e=3yxZxw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1" t="s">
        <v>4355</v>
      </c>
    </row>
    <row r="3132" spans="1:15" hidden="1" x14ac:dyDescent="0.3">
      <c r="A3132" t="s">
        <v>4760</v>
      </c>
      <c r="B3132">
        <v>1260431</v>
      </c>
      <c r="C3132" t="s">
        <v>5409</v>
      </c>
      <c r="D3132" s="12">
        <v>45931</v>
      </c>
      <c r="E3132" t="s">
        <v>3907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https://aterpa-my.sharepoint.com/:f:/g/personal/luis_nunes_aterpa_com_br/IgCVlEOybDu1RrUmmUcPpVgkATRdwz5TarAfYpSYiAP79mY?e=3yxZxw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2" t="s">
        <v>4355</v>
      </c>
    </row>
    <row r="3133" spans="1:15" hidden="1" x14ac:dyDescent="0.3">
      <c r="A3133" t="s">
        <v>4761</v>
      </c>
      <c r="B3133">
        <v>1605150</v>
      </c>
      <c r="C3133" t="s">
        <v>5409</v>
      </c>
      <c r="D3133" s="12">
        <v>45931</v>
      </c>
      <c r="E3133" t="s">
        <v>3908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https://aterpa-my.sharepoint.com/:f:/g/personal/luis_nunes_aterpa_com_br/IgCVlEOybDu1RrUmmUcPpVgkATRdwz5TarAfYpSYiAP79mY?e=3yxZxw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3" t="s">
        <v>4355</v>
      </c>
    </row>
    <row r="3134" spans="1:15" hidden="1" x14ac:dyDescent="0.3">
      <c r="A3134" t="s">
        <v>4762</v>
      </c>
      <c r="B3134">
        <v>1779483</v>
      </c>
      <c r="C3134" t="s">
        <v>5409</v>
      </c>
      <c r="D3134" s="12">
        <v>45931</v>
      </c>
      <c r="E3134" t="s">
        <v>3909</v>
      </c>
      <c r="F3134" t="s">
        <v>2792</v>
      </c>
      <c r="G3134" t="s">
        <v>2788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https://aterpa-my.sharepoint.com/:f:/g/personal/luis_nunes_aterpa_com_br/IgCVlEOybDu1RrUmmUcPpVgkATRdwz5TarAfYpSYiAP79mY?e=3yxZxw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4" t="s">
        <v>4355</v>
      </c>
    </row>
    <row r="3135" spans="1:15" hidden="1" x14ac:dyDescent="0.3">
      <c r="A3135" t="s">
        <v>4763</v>
      </c>
      <c r="B3135">
        <v>1479353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2789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https://aterpa-my.sharepoint.com/:f:/g/personal/luis_nunes_aterpa_com_br/IgCVlEOybDu1RrUmmUcPpVgkATRdwz5TarAfYpSYiAP79mY?e=3yxZxw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5" t="s">
        <v>4355</v>
      </c>
    </row>
    <row r="3136" spans="1:15" hidden="1" x14ac:dyDescent="0.3">
      <c r="A3136" t="s">
        <v>4764</v>
      </c>
      <c r="B3136">
        <v>1326007</v>
      </c>
      <c r="C3136" t="s">
        <v>5409</v>
      </c>
      <c r="D3136" s="12">
        <v>45931</v>
      </c>
      <c r="E3136" t="s">
        <v>3910</v>
      </c>
      <c r="F3136" t="s">
        <v>2792</v>
      </c>
      <c r="G3136" t="s">
        <v>2788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https://aterpa-my.sharepoint.com/:f:/g/personal/luis_nunes_aterpa_com_br/IgCVlEOybDu1RrUmmUcPpVgkATRdwz5TarAfYpSYiAP79mY?e=3yxZxw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6" t="s">
        <v>4355</v>
      </c>
    </row>
    <row r="3137" spans="1:15" hidden="1" x14ac:dyDescent="0.3">
      <c r="A3137" t="s">
        <v>4765</v>
      </c>
      <c r="B3137">
        <v>1365624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2789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https://aterpa-my.sharepoint.com/:f:/g/personal/luis_nunes_aterpa_com_br/IgCVlEOybDu1RrUmmUcPpVgkATRdwz5TarAfYpSYiAP79mY?e=3yxZxw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7" t="s">
        <v>4355</v>
      </c>
    </row>
    <row r="3138" spans="1:15" hidden="1" x14ac:dyDescent="0.3">
      <c r="A3138" t="s">
        <v>4766</v>
      </c>
      <c r="B3138">
        <v>831250</v>
      </c>
      <c r="C3138" t="s">
        <v>5409</v>
      </c>
      <c r="D3138" s="12">
        <v>45931</v>
      </c>
      <c r="E3138" t="s">
        <v>3911</v>
      </c>
      <c r="F3138" t="s">
        <v>2792</v>
      </c>
      <c r="G3138" t="s">
        <v>2788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https://aterpa-my.sharepoint.com/:f:/g/personal/luis_nunes_aterpa_com_br/IgCVlEOybDu1RrUmmUcPpVgkATRdwz5TarAfYpSYiAP79mY?e=3yxZxw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8" t="s">
        <v>4355</v>
      </c>
    </row>
    <row r="3139" spans="1:15" hidden="1" x14ac:dyDescent="0.3">
      <c r="A3139" t="s">
        <v>4767</v>
      </c>
      <c r="B3139">
        <v>520602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2789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https://aterpa-my.sharepoint.com/:f:/g/personal/luis_nunes_aterpa_com_br/IgCVlEOybDu1RrUmmUcPpVgkATRdwz5TarAfYpSYiAP79mY?e=3yxZxw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39" t="s">
        <v>4355</v>
      </c>
    </row>
    <row r="3140" spans="1:15" hidden="1" x14ac:dyDescent="0.3">
      <c r="A3140" t="s">
        <v>4768</v>
      </c>
      <c r="B3140">
        <v>835537</v>
      </c>
      <c r="C3140" t="s">
        <v>5409</v>
      </c>
      <c r="D3140" s="12">
        <v>45931</v>
      </c>
      <c r="E3140" t="s">
        <v>3912</v>
      </c>
      <c r="F3140" t="s">
        <v>2792</v>
      </c>
      <c r="G3140" t="s">
        <v>2788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https://aterpa-my.sharepoint.com/:f:/g/personal/luis_nunes_aterpa_com_br/IgCVlEOybDu1RrUmmUcPpVgkATRdwz5TarAfYpSYiAP79mY?e=3yxZxw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0" t="s">
        <v>4355</v>
      </c>
    </row>
    <row r="3141" spans="1:15" hidden="1" x14ac:dyDescent="0.3">
      <c r="A3141" t="s">
        <v>4769</v>
      </c>
      <c r="B3141">
        <v>521830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2789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https://aterpa-my.sharepoint.com/:f:/g/personal/luis_nunes_aterpa_com_br/IgCVlEOybDu1RrUmmUcPpVgkATRdwz5TarAfYpSYiAP79mY?e=3yxZxw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1" t="s">
        <v>4355</v>
      </c>
    </row>
    <row r="3142" spans="1:15" hidden="1" x14ac:dyDescent="0.3">
      <c r="A3142" t="s">
        <v>4770</v>
      </c>
      <c r="B3142">
        <v>343825</v>
      </c>
      <c r="C3142" t="s">
        <v>5409</v>
      </c>
      <c r="D3142" s="12">
        <v>45931</v>
      </c>
      <c r="E3142" t="s">
        <v>3913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https://aterpa-my.sharepoint.com/:f:/g/personal/luis_nunes_aterpa_com_br/IgCVlEOybDu1RrUmmUcPpVgkATRdwz5TarAfYpSYiAP79mY?e=3yxZxw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2" t="s">
        <v>4355</v>
      </c>
    </row>
    <row r="3143" spans="1:15" hidden="1" x14ac:dyDescent="0.3">
      <c r="A3143" t="s">
        <v>4771</v>
      </c>
      <c r="B3143">
        <v>323887</v>
      </c>
      <c r="C3143" t="s">
        <v>5409</v>
      </c>
      <c r="D3143" s="12">
        <v>45931</v>
      </c>
      <c r="E3143" t="s">
        <v>3914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https://aterpa-my.sharepoint.com/:f:/g/personal/luis_nunes_aterpa_com_br/IgCVlEOybDu1RrUmmUcPpVgkATRdwz5TarAfYpSYiAP79mY?e=3yxZxw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3" t="s">
        <v>4355</v>
      </c>
    </row>
    <row r="3144" spans="1:15" hidden="1" x14ac:dyDescent="0.3">
      <c r="A3144" t="s">
        <v>4772</v>
      </c>
      <c r="B3144">
        <v>321622</v>
      </c>
      <c r="C3144" t="s">
        <v>5409</v>
      </c>
      <c r="D3144" s="12">
        <v>45931</v>
      </c>
      <c r="E3144" t="s">
        <v>3915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https://aterpa-my.sharepoint.com/:f:/g/personal/luis_nunes_aterpa_com_br/IgCVlEOybDu1RrUmmUcPpVgkATRdwz5TarAfYpSYiAP79mY?e=3yxZxw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4" t="s">
        <v>4355</v>
      </c>
    </row>
    <row r="3145" spans="1:15" hidden="1" x14ac:dyDescent="0.3">
      <c r="A3145" t="s">
        <v>4773</v>
      </c>
      <c r="B3145">
        <v>9007009</v>
      </c>
      <c r="C3145" t="s">
        <v>5409</v>
      </c>
      <c r="D3145" s="12">
        <v>45931</v>
      </c>
      <c r="E3145" t="s">
        <v>3916</v>
      </c>
      <c r="F3145" t="s">
        <v>2800</v>
      </c>
      <c r="G3145" t="s">
        <v>2788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https://aterpa-my.sharepoint.com/:f:/g/personal/luis_nunes_aterpa_com_br/IgCVlEOybDu1RrUmmUcPpVgkATRdwz5TarAfYpSYiAP79mY?e=3yxZxw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5" t="s">
        <v>4355</v>
      </c>
    </row>
    <row r="3146" spans="1:15" hidden="1" x14ac:dyDescent="0.3">
      <c r="A3146" t="s">
        <v>4774</v>
      </c>
      <c r="B3146">
        <v>631092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2789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https://aterpa-my.sharepoint.com/:f:/g/personal/luis_nunes_aterpa_com_br/IgCVlEOybDu1RrUmmUcPpVgkATRdwz5TarAfYpSYiAP79mY?e=3yxZxw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6" t="s">
        <v>4355</v>
      </c>
    </row>
    <row r="3147" spans="1:15" hidden="1" x14ac:dyDescent="0.3">
      <c r="A3147" t="s">
        <v>4775</v>
      </c>
      <c r="B3147">
        <v>8948118</v>
      </c>
      <c r="C3147" t="s">
        <v>5409</v>
      </c>
      <c r="D3147" s="12">
        <v>45931</v>
      </c>
      <c r="E3147" t="s">
        <v>3917</v>
      </c>
      <c r="F3147" t="s">
        <v>2800</v>
      </c>
      <c r="G3147" t="s">
        <v>2788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https://aterpa-my.sharepoint.com/:f:/g/personal/luis_nunes_aterpa_com_br/IgCVlEOybDu1RrUmmUcPpVgkATRdwz5TarAfYpSYiAP79mY?e=3yxZxw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7" t="s">
        <v>4355</v>
      </c>
    </row>
    <row r="3148" spans="1:15" hidden="1" x14ac:dyDescent="0.3">
      <c r="A3148" t="s">
        <v>4776</v>
      </c>
      <c r="B3148">
        <v>1017998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2789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https://aterpa-my.sharepoint.com/:f:/g/personal/luis_nunes_aterpa_com_br/IgCVlEOybDu1RrUmmUcPpVgkATRdwz5TarAfYpSYiAP79mY?e=3yxZxw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8" t="s">
        <v>4355</v>
      </c>
    </row>
    <row r="3149" spans="1:15" hidden="1" x14ac:dyDescent="0.3">
      <c r="A3149" t="s">
        <v>4777</v>
      </c>
      <c r="B3149">
        <v>595981</v>
      </c>
      <c r="C3149" t="s">
        <v>5409</v>
      </c>
      <c r="D3149" s="12">
        <v>45931</v>
      </c>
      <c r="E3149" t="s">
        <v>3920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https://aterpa-my.sharepoint.com/:f:/g/personal/luis_nunes_aterpa_com_br/IgCVlEOybDu1RrUmmUcPpVgkATRdwz5TarAfYpSYiAP79mY?e=3yxZxw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49" t="s">
        <v>4355</v>
      </c>
    </row>
    <row r="3150" spans="1:15" hidden="1" x14ac:dyDescent="0.3">
      <c r="A3150" t="s">
        <v>4863</v>
      </c>
      <c r="B3150">
        <v>2720299</v>
      </c>
      <c r="C3150" t="s">
        <v>5410</v>
      </c>
      <c r="D3150" s="12">
        <v>45946</v>
      </c>
      <c r="E3150" t="s">
        <v>2809</v>
      </c>
      <c r="F3150" t="s">
        <v>2798</v>
      </c>
      <c r="G3150" t="s">
        <v>2788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https://aterpa-my.sharepoint.com/:f:/g/personal/luis_nunes_aterpa_com_br/IgCVlEOybDu1RrUmmUcPpVgkATRdwz5TarAfYpSYiAP79mY?e=3yxZxw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150" t="s">
        <v>4355</v>
      </c>
    </row>
    <row r="3151" spans="1:15" hidden="1" x14ac:dyDescent="0.3">
      <c r="A3151" t="s">
        <v>4864</v>
      </c>
      <c r="B3151">
        <v>747193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2789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https://aterpa-my.sharepoint.com/:f:/g/personal/luis_nunes_aterpa_com_br/IgCVlEOybDu1RrUmmUcPpVgkATRdwz5TarAfYpSYiAP79mY?e=3yxZxw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01\MSV-163MS-452-454\https://aterpa-my.sharepoint.com/:f:/g/personal/luis_nunes_aterpa_com_br/IgCVlEOybDu1RrUmmUcPpVgkATRdwz5TarAfYpSYiAP79mY?e=3yxZxw</v>
      </c>
      <c r="O3151" t="s">
        <v>4355</v>
      </c>
    </row>
    <row r="3152" spans="1:15" hidden="1" x14ac:dyDescent="0.3">
      <c r="A3152" t="s">
        <v>4865</v>
      </c>
      <c r="B3152">
        <v>20216846</v>
      </c>
      <c r="C3152" t="s">
        <v>5410</v>
      </c>
      <c r="D3152" s="12">
        <v>45946</v>
      </c>
      <c r="E3152" t="s">
        <v>2946</v>
      </c>
      <c r="F3152" t="s">
        <v>2796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https://aterpa-my.sharepoint.com/:f:/g/personal/luis_nunes_aterpa_com_br/IgCVlEOybDu1RrUmmUcPpVgkATRdwz5TarAfYpSYiAP79mY?e=3yxZxw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52" t="s">
        <v>4355</v>
      </c>
    </row>
    <row r="3153" spans="1:15" hidden="1" x14ac:dyDescent="0.3">
      <c r="A3153" t="s">
        <v>4866</v>
      </c>
      <c r="B3153">
        <v>2441356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2807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https://aterpa-my.sharepoint.com/:f:/g/personal/luis_nunes_aterpa_com_br/IgCVlEOybDu1RrUmmUcPpVgkATRdwz5TarAfYpSYiAP79mY?e=3yxZxw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53" t="s">
        <v>4355</v>
      </c>
    </row>
    <row r="3154" spans="1:15" hidden="1" x14ac:dyDescent="0.3">
      <c r="A3154" t="s">
        <v>4867</v>
      </c>
      <c r="B3154">
        <v>337556</v>
      </c>
      <c r="C3154" t="s">
        <v>5410</v>
      </c>
      <c r="D3154" s="12">
        <v>45946</v>
      </c>
      <c r="E3154" t="s">
        <v>2963</v>
      </c>
      <c r="F3154" t="s">
        <v>2798</v>
      </c>
      <c r="G3154" t="s">
        <v>2789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https://aterpa-my.sharepoint.com/:f:/g/personal/luis_nunes_aterpa_com_br/IgCVlEOybDu1RrUmmUcPpVgkATRdwz5TarAfYpSYiAP79mY?e=3yxZxw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54" t="s">
        <v>4355</v>
      </c>
    </row>
    <row r="3155" spans="1:15" hidden="1" x14ac:dyDescent="0.3">
      <c r="A3155" t="s">
        <v>4868</v>
      </c>
      <c r="B3155">
        <v>362262</v>
      </c>
      <c r="C3155" t="s">
        <v>5410</v>
      </c>
      <c r="D3155" s="12">
        <v>45946</v>
      </c>
      <c r="E3155" t="s">
        <v>3000</v>
      </c>
      <c r="F3155" t="s">
        <v>2792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https://aterpa-my.sharepoint.com/:f:/g/personal/luis_nunes_aterpa_com_br/IgCVlEOybDu1RrUmmUcPpVgkATRdwz5TarAfYpSYiAP79mY?e=3yxZxw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01\MSV-163MS-454-460\https://aterpa-my.sharepoint.com/:f:/g/personal/luis_nunes_aterpa_com_br/IgCVlEOybDu1RrUmmUcPpVgkATRdwz5TarAfYpSYiAP79mY?e=3yxZxw</v>
      </c>
      <c r="O3155" t="s">
        <v>4355</v>
      </c>
    </row>
    <row r="3156" spans="1:15" hidden="1" x14ac:dyDescent="0.3">
      <c r="A3156" t="s">
        <v>4869</v>
      </c>
      <c r="B3156">
        <v>7201619</v>
      </c>
      <c r="C3156" t="s">
        <v>5410</v>
      </c>
      <c r="D3156" s="12">
        <v>45946</v>
      </c>
      <c r="E3156" t="s">
        <v>3066</v>
      </c>
      <c r="F3156" t="s">
        <v>2796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https://aterpa-my.sharepoint.com/:f:/g/personal/luis_nunes_aterpa_com_br/IgCVlEOybDu1RrUmmUcPpVgkATRdwz5TarAfYpSYiAP79mY?e=3yxZxw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56" t="s">
        <v>4355</v>
      </c>
    </row>
    <row r="3157" spans="1:15" hidden="1" x14ac:dyDescent="0.3">
      <c r="A3157" t="s">
        <v>4870</v>
      </c>
      <c r="B3157">
        <v>4732069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2807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https://aterpa-my.sharepoint.com/:f:/g/personal/luis_nunes_aterpa_com_br/IgCVlEOybDu1RrUmmUcPpVgkATRdwz5TarAfYpSYiAP79mY?e=3yxZxw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57" t="s">
        <v>4355</v>
      </c>
    </row>
    <row r="3158" spans="1:15" hidden="1" x14ac:dyDescent="0.3">
      <c r="A3158" t="s">
        <v>4871</v>
      </c>
      <c r="B3158">
        <v>1476849</v>
      </c>
      <c r="C3158" t="s">
        <v>5410</v>
      </c>
      <c r="D3158" s="12">
        <v>45946</v>
      </c>
      <c r="E3158" t="s">
        <v>3069</v>
      </c>
      <c r="F3158" t="s">
        <v>2800</v>
      </c>
      <c r="G3158" t="s">
        <v>2788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https://aterpa-my.sharepoint.com/:f:/g/personal/luis_nunes_aterpa_com_br/IgCVlEOybDu1RrUmmUcPpVgkATRdwz5TarAfYpSYiAP79mY?e=3yxZxw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58" t="s">
        <v>4355</v>
      </c>
    </row>
    <row r="3159" spans="1:15" hidden="1" x14ac:dyDescent="0.3">
      <c r="A3159" t="s">
        <v>4872</v>
      </c>
      <c r="B3159">
        <v>387661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2789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https://aterpa-my.sharepoint.com/:f:/g/personal/luis_nunes_aterpa_com_br/IgCVlEOybDu1RrUmmUcPpVgkATRdwz5TarAfYpSYiAP79mY?e=3yxZxw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59" t="s">
        <v>4355</v>
      </c>
    </row>
    <row r="3160" spans="1:15" hidden="1" x14ac:dyDescent="0.3">
      <c r="A3160" t="s">
        <v>4873</v>
      </c>
      <c r="B3160">
        <v>1443316</v>
      </c>
      <c r="C3160" t="s">
        <v>5410</v>
      </c>
      <c r="D3160" s="12">
        <v>45946</v>
      </c>
      <c r="E3160" t="s">
        <v>3070</v>
      </c>
      <c r="F3160" t="s">
        <v>2800</v>
      </c>
      <c r="G3160" t="s">
        <v>2788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https://aterpa-my.sharepoint.com/:f:/g/personal/luis_nunes_aterpa_com_br/IgCVlEOybDu1RrUmmUcPpVgkATRdwz5TarAfYpSYiAP79mY?e=3yxZxw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60" t="s">
        <v>4355</v>
      </c>
    </row>
    <row r="3161" spans="1:15" hidden="1" x14ac:dyDescent="0.3">
      <c r="A3161" t="s">
        <v>4874</v>
      </c>
      <c r="B3161">
        <v>459166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2789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https://aterpa-my.sharepoint.com/:f:/g/personal/luis_nunes_aterpa_com_br/IgCVlEOybDu1RrUmmUcPpVgkATRdwz5TarAfYpSYiAP79mY?e=3yxZxw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61" t="s">
        <v>4355</v>
      </c>
    </row>
    <row r="3162" spans="1:15" hidden="1" x14ac:dyDescent="0.3">
      <c r="A3162" t="s">
        <v>4875</v>
      </c>
      <c r="B3162">
        <v>410368</v>
      </c>
      <c r="C3162" t="s">
        <v>5410</v>
      </c>
      <c r="D3162" s="12">
        <v>45946</v>
      </c>
      <c r="E3162" t="s">
        <v>3074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https://aterpa-my.sharepoint.com/:f:/g/personal/luis_nunes_aterpa_com_br/IgCVlEOybDu1RrUmmUcPpVgkATRdwz5TarAfYpSYiAP79mY?e=3yxZxw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01\MSV-163MS-510-511\https://aterpa-my.sharepoint.com/:f:/g/personal/luis_nunes_aterpa_com_br/IgCVlEOybDu1RrUmmUcPpVgkATRdwz5TarAfYpSYiAP79mY?e=3yxZxw</v>
      </c>
      <c r="O3162" t="s">
        <v>4355</v>
      </c>
    </row>
    <row r="3163" spans="1:15" hidden="1" x14ac:dyDescent="0.3">
      <c r="A3163" t="s">
        <v>4876</v>
      </c>
      <c r="B3163">
        <v>1638993</v>
      </c>
      <c r="C3163" t="s">
        <v>5410</v>
      </c>
      <c r="D3163" s="12">
        <v>45946</v>
      </c>
      <c r="E3163" t="s">
        <v>3417</v>
      </c>
      <c r="F3163" t="s">
        <v>2796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https://aterpa-my.sharepoint.com/:f:/g/personal/luis_nunes_aterpa_com_br/IgCVlEOybDu1RrUmmUcPpVgkATRdwz5TarAfYpSYiAP79mY?e=3yxZxw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63" t="s">
        <v>4355</v>
      </c>
    </row>
    <row r="3164" spans="1:15" hidden="1" x14ac:dyDescent="0.3">
      <c r="A3164" t="s">
        <v>4877</v>
      </c>
      <c r="B3164">
        <v>420754</v>
      </c>
      <c r="C3164" t="s">
        <v>5410</v>
      </c>
      <c r="D3164" s="12">
        <v>45946</v>
      </c>
      <c r="E3164" t="s">
        <v>3419</v>
      </c>
      <c r="F3164" t="s">
        <v>2798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https://aterpa-my.sharepoint.com/:f:/g/personal/luis_nunes_aterpa_com_br/IgCVlEOybDu1RrUmmUcPpVgkATRdwz5TarAfYpSYiAP79mY?e=3yxZxw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64" t="s">
        <v>4355</v>
      </c>
    </row>
    <row r="3165" spans="1:15" hidden="1" x14ac:dyDescent="0.3">
      <c r="A3165" t="s">
        <v>4878</v>
      </c>
      <c r="B3165">
        <v>981298</v>
      </c>
      <c r="C3165" t="s">
        <v>5410</v>
      </c>
      <c r="D3165" s="12">
        <v>45946</v>
      </c>
      <c r="E3165" t="s">
        <v>3477</v>
      </c>
      <c r="F3165" t="s">
        <v>2792</v>
      </c>
      <c r="G3165" t="s">
        <v>3478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https://aterpa-my.sharepoint.com/:f:/g/personal/luis_nunes_aterpa_com_br/IgCVlEOybDu1RrUmmUcPpVgkATRdwz5TarAfYpSYiAP79mY?e=3yxZxw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65" t="s">
        <v>4355</v>
      </c>
    </row>
    <row r="3166" spans="1:15" hidden="1" x14ac:dyDescent="0.3">
      <c r="A3166" t="s">
        <v>4879</v>
      </c>
      <c r="B3166">
        <v>285053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2789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https://aterpa-my.sharepoint.com/:f:/g/personal/luis_nunes_aterpa_com_br/IgCVlEOybDu1RrUmmUcPpVgkATRdwz5TarAfYpSYiAP79mY?e=3yxZxw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66" t="s">
        <v>4355</v>
      </c>
    </row>
    <row r="3167" spans="1:15" hidden="1" x14ac:dyDescent="0.3">
      <c r="A3167" t="s">
        <v>4880</v>
      </c>
      <c r="B3167">
        <v>1610035</v>
      </c>
      <c r="C3167" t="s">
        <v>5410</v>
      </c>
      <c r="D3167" s="12">
        <v>45946</v>
      </c>
      <c r="E3167" t="s">
        <v>3522</v>
      </c>
      <c r="F3167" t="s">
        <v>2826</v>
      </c>
      <c r="G3167" t="s">
        <v>2788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https://aterpa-my.sharepoint.com/:f:/g/personal/luis_nunes_aterpa_com_br/IgCVlEOybDu1RrUmmUcPpVgkATRdwz5TarAfYpSYiAP79mY?e=3yxZxw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67" t="s">
        <v>4355</v>
      </c>
    </row>
    <row r="3168" spans="1:15" hidden="1" x14ac:dyDescent="0.3">
      <c r="A3168" t="s">
        <v>4881</v>
      </c>
      <c r="B3168">
        <v>380054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2789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https://aterpa-my.sharepoint.com/:f:/g/personal/luis_nunes_aterpa_com_br/IgCVlEOybDu1RrUmmUcPpVgkATRdwz5TarAfYpSYiAP79mY?e=3yxZxw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68" t="s">
        <v>4355</v>
      </c>
    </row>
    <row r="3169" spans="1:15" hidden="1" x14ac:dyDescent="0.3">
      <c r="A3169" t="s">
        <v>4882</v>
      </c>
      <c r="B3169">
        <v>1882376</v>
      </c>
      <c r="C3169" t="s">
        <v>5410</v>
      </c>
      <c r="D3169" s="12">
        <v>45946</v>
      </c>
      <c r="E3169" t="s">
        <v>3523</v>
      </c>
      <c r="F3169" t="s">
        <v>2826</v>
      </c>
      <c r="G3169" t="s">
        <v>2788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https://aterpa-my.sharepoint.com/:f:/g/personal/luis_nunes_aterpa_com_br/IgCVlEOybDu1RrUmmUcPpVgkATRdwz5TarAfYpSYiAP79mY?e=3yxZxw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69" t="s">
        <v>4355</v>
      </c>
    </row>
    <row r="3170" spans="1:15" hidden="1" x14ac:dyDescent="0.3">
      <c r="A3170" t="s">
        <v>4883</v>
      </c>
      <c r="B3170">
        <v>487797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2789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https://aterpa-my.sharepoint.com/:f:/g/personal/luis_nunes_aterpa_com_br/IgCVlEOybDu1RrUmmUcPpVgkATRdwz5TarAfYpSYiAP79mY?e=3yxZxw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0" t="s">
        <v>4355</v>
      </c>
    </row>
    <row r="3171" spans="1:15" hidden="1" x14ac:dyDescent="0.3">
      <c r="A3171" t="s">
        <v>4884</v>
      </c>
      <c r="B3171">
        <v>1782909</v>
      </c>
      <c r="C3171" t="s">
        <v>5410</v>
      </c>
      <c r="D3171" s="12">
        <v>45946</v>
      </c>
      <c r="E3171" t="s">
        <v>3524</v>
      </c>
      <c r="F3171" t="s">
        <v>2794</v>
      </c>
      <c r="G3171" t="s">
        <v>2788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https://aterpa-my.sharepoint.com/:f:/g/personal/luis_nunes_aterpa_com_br/IgCVlEOybDu1RrUmmUcPpVgkATRdwz5TarAfYpSYiAP79mY?e=3yxZxw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1" t="s">
        <v>4355</v>
      </c>
    </row>
    <row r="3172" spans="1:15" hidden="1" x14ac:dyDescent="0.3">
      <c r="A3172" t="s">
        <v>4885</v>
      </c>
      <c r="B3172">
        <v>474241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2789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https://aterpa-my.sharepoint.com/:f:/g/personal/luis_nunes_aterpa_com_br/IgCVlEOybDu1RrUmmUcPpVgkATRdwz5TarAfYpSYiAP79mY?e=3yxZxw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2" t="s">
        <v>4355</v>
      </c>
    </row>
    <row r="3173" spans="1:15" hidden="1" x14ac:dyDescent="0.3">
      <c r="A3173" t="s">
        <v>4886</v>
      </c>
      <c r="B3173">
        <v>1022817</v>
      </c>
      <c r="C3173" t="s">
        <v>5410</v>
      </c>
      <c r="D3173" s="12">
        <v>45946</v>
      </c>
      <c r="E3173" t="s">
        <v>3529</v>
      </c>
      <c r="F3173" t="s">
        <v>2798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https://aterpa-my.sharepoint.com/:f:/g/personal/luis_nunes_aterpa_com_br/IgCVlEOybDu1RrUmmUcPpVgkATRdwz5TarAfYpSYiAP79mY?e=3yxZxw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3" t="s">
        <v>4355</v>
      </c>
    </row>
    <row r="3174" spans="1:15" hidden="1" x14ac:dyDescent="0.3">
      <c r="A3174" t="s">
        <v>4887</v>
      </c>
      <c r="B3174">
        <v>10090868</v>
      </c>
      <c r="C3174" t="s">
        <v>5410</v>
      </c>
      <c r="D3174" s="12">
        <v>45946</v>
      </c>
      <c r="E3174" t="s">
        <v>3567</v>
      </c>
      <c r="F3174" t="s">
        <v>2800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https://aterpa-my.sharepoint.com/:f:/g/personal/luis_nunes_aterpa_com_br/IgCVlEOybDu1RrUmmUcPpVgkATRdwz5TarAfYpSYiAP79mY?e=3yxZxw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4" t="s">
        <v>4355</v>
      </c>
    </row>
    <row r="3175" spans="1:15" hidden="1" x14ac:dyDescent="0.3">
      <c r="A3175" t="s">
        <v>4888</v>
      </c>
      <c r="B3175">
        <v>3261476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2807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https://aterpa-my.sharepoint.com/:f:/g/personal/luis_nunes_aterpa_com_br/IgCVlEOybDu1RrUmmUcPpVgkATRdwz5TarAfYpSYiAP79mY?e=3yxZxw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5" t="s">
        <v>4355</v>
      </c>
    </row>
    <row r="3176" spans="1:15" hidden="1" x14ac:dyDescent="0.3">
      <c r="A3176" t="s">
        <v>4889</v>
      </c>
      <c r="B3176">
        <v>2793468</v>
      </c>
      <c r="C3176" t="s">
        <v>5410</v>
      </c>
      <c r="D3176" s="12">
        <v>45946</v>
      </c>
      <c r="E3176" t="s">
        <v>3570</v>
      </c>
      <c r="F3176" t="s">
        <v>2796</v>
      </c>
      <c r="G3176" t="s">
        <v>2788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https://aterpa-my.sharepoint.com/:f:/g/personal/luis_nunes_aterpa_com_br/IgCVlEOybDu1RrUmmUcPpVgkATRdwz5TarAfYpSYiAP79mY?e=3yxZxw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6" t="s">
        <v>4355</v>
      </c>
    </row>
    <row r="3177" spans="1:15" hidden="1" x14ac:dyDescent="0.3">
      <c r="A3177" t="s">
        <v>4890</v>
      </c>
      <c r="B3177">
        <v>530251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2789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https://aterpa-my.sharepoint.com/:f:/g/personal/luis_nunes_aterpa_com_br/IgCVlEOybDu1RrUmmUcPpVgkATRdwz5TarAfYpSYiAP79mY?e=3yxZxw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7" t="s">
        <v>4355</v>
      </c>
    </row>
    <row r="3178" spans="1:15" hidden="1" x14ac:dyDescent="0.3">
      <c r="A3178" t="s">
        <v>4891</v>
      </c>
      <c r="B3178">
        <v>2553282</v>
      </c>
      <c r="C3178" t="s">
        <v>5410</v>
      </c>
      <c r="D3178" s="12">
        <v>45946</v>
      </c>
      <c r="E3178" t="s">
        <v>3571</v>
      </c>
      <c r="F3178" t="s">
        <v>2796</v>
      </c>
      <c r="G3178" t="s">
        <v>2788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https://aterpa-my.sharepoint.com/:f:/g/personal/luis_nunes_aterpa_com_br/IgCVlEOybDu1RrUmmUcPpVgkATRdwz5TarAfYpSYiAP79mY?e=3yxZxw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8" t="s">
        <v>4355</v>
      </c>
    </row>
    <row r="3179" spans="1:15" hidden="1" x14ac:dyDescent="0.3">
      <c r="A3179" t="s">
        <v>4892</v>
      </c>
      <c r="B3179">
        <v>426860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2789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https://aterpa-my.sharepoint.com/:f:/g/personal/luis_nunes_aterpa_com_br/IgCVlEOybDu1RrUmmUcPpVgkATRdwz5TarAfYpSYiAP79mY?e=3yxZxw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79" t="s">
        <v>4355</v>
      </c>
    </row>
    <row r="3180" spans="1:15" hidden="1" x14ac:dyDescent="0.3">
      <c r="A3180" t="s">
        <v>4893</v>
      </c>
      <c r="B3180">
        <v>339097</v>
      </c>
      <c r="C3180" t="s">
        <v>5410</v>
      </c>
      <c r="D3180" s="12">
        <v>45946</v>
      </c>
      <c r="E3180" t="s">
        <v>3575</v>
      </c>
      <c r="F3180" t="s">
        <v>2826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https://aterpa-my.sharepoint.com/:f:/g/personal/luis_nunes_aterpa_com_br/IgCVlEOybDu1RrUmmUcPpVgkATRdwz5TarAfYpSYiAP79mY?e=3yxZxw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01\MSV-163MS-626-628\https://aterpa-my.sharepoint.com/:f:/g/personal/luis_nunes_aterpa_com_br/IgCVlEOybDu1RrUmmUcPpVgkATRdwz5TarAfYpSYiAP79mY?e=3yxZxw</v>
      </c>
      <c r="O3180" t="s">
        <v>4355</v>
      </c>
    </row>
    <row r="3181" spans="1:15" hidden="1" x14ac:dyDescent="0.3">
      <c r="A3181" t="s">
        <v>4894</v>
      </c>
      <c r="B3181">
        <v>747669</v>
      </c>
      <c r="C3181" t="s">
        <v>5410</v>
      </c>
      <c r="D3181" s="12">
        <v>45946</v>
      </c>
      <c r="E3181" t="s">
        <v>3636</v>
      </c>
      <c r="F3181" t="s">
        <v>2819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https://aterpa-my.sharepoint.com/:f:/g/personal/luis_nunes_aterpa_com_br/IgCVlEOybDu1RrUmmUcPpVgkATRdwz5TarAfYpSYiAP79mY?e=3yxZxw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3181" t="s">
        <v>4355</v>
      </c>
    </row>
    <row r="3182" spans="1:15" hidden="1" x14ac:dyDescent="0.3">
      <c r="A3182" t="s">
        <v>4895</v>
      </c>
      <c r="B3182">
        <v>2323981</v>
      </c>
      <c r="C3182" t="s">
        <v>5410</v>
      </c>
      <c r="D3182" s="12">
        <v>45946</v>
      </c>
      <c r="E3182" t="s">
        <v>3637</v>
      </c>
      <c r="F3182" t="s">
        <v>2792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https://aterpa-my.sharepoint.com/:f:/g/personal/luis_nunes_aterpa_com_br/IgCVlEOybDu1RrUmmUcPpVgkATRdwz5TarAfYpSYiAP79mY?e=3yxZxw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01\MSV-163MS-634-RET\https://aterpa-my.sharepoint.com/:f:/g/personal/luis_nunes_aterpa_com_br/IgCVlEOybDu1RrUmmUcPpVgkATRdwz5TarAfYpSYiAP79mY?e=3yxZxw</v>
      </c>
      <c r="O3182" t="s">
        <v>4355</v>
      </c>
    </row>
    <row r="3183" spans="1:15" hidden="1" x14ac:dyDescent="0.3">
      <c r="A3183" t="s">
        <v>4896</v>
      </c>
      <c r="B3183">
        <v>5114152</v>
      </c>
      <c r="C3183" t="s">
        <v>5410</v>
      </c>
      <c r="D3183" s="12">
        <v>45946</v>
      </c>
      <c r="E3183" t="s">
        <v>3720</v>
      </c>
      <c r="F3183" t="s">
        <v>2796</v>
      </c>
      <c r="G3183" t="s">
        <v>2788</v>
      </c>
      <c r="H3183" t="str">
        <f>IF(_xlfn.XLOOKUP(E3183,LD_01[DOCUMENTO],LD_01[REVISÃO])=F3183,"VIGENTE","OBSOLETO")</f>
        <v>OBSOLETO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https://aterpa-my.sharepoint.com/:f:/g/personal/luis_nunes_aterpa_com_br/IgCVlEOybDu1RrUmmUcPpVgkATRdwz5TarAfYpSYiAP79mY?e=3yxZxw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3183" t="s">
        <v>4355</v>
      </c>
    </row>
    <row r="3184" spans="1:15" hidden="1" x14ac:dyDescent="0.3">
      <c r="A3184" t="s">
        <v>4897</v>
      </c>
      <c r="B3184">
        <v>636048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2789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https://aterpa-my.sharepoint.com/:f:/g/personal/luis_nunes_aterpa_com_br/IgCVlEOybDu1RrUmmUcPpVgkATRdwz5TarAfYpSYiAP79mY?e=3yxZxw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3184" t="s">
        <v>4355</v>
      </c>
    </row>
    <row r="3185" spans="1:16" hidden="1" x14ac:dyDescent="0.3">
      <c r="A3185" t="s">
        <v>4898</v>
      </c>
      <c r="B3185">
        <v>5075251</v>
      </c>
      <c r="C3185" t="s">
        <v>5410</v>
      </c>
      <c r="D3185" s="12">
        <v>45946</v>
      </c>
      <c r="E3185" t="s">
        <v>3722</v>
      </c>
      <c r="F3185" t="s">
        <v>2798</v>
      </c>
      <c r="G3185" t="s">
        <v>2788</v>
      </c>
      <c r="H3185" t="str">
        <f>IF(_xlfn.XLOOKUP(E3185,LD_01[DOCUMENTO],LD_01[REVISÃO])=F3185,"VIGENTE","OBSOLETO")</f>
        <v>VIGENTE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https://aterpa-my.sharepoint.com/:f:/g/personal/luis_nunes_aterpa_com_br/IgCVlEOybDu1RrUmmUcPpVgkATRdwz5TarAfYpSYiAP79mY?e=3yxZxw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85" t="s">
        <v>4355</v>
      </c>
    </row>
    <row r="3186" spans="1:16" hidden="1" x14ac:dyDescent="0.3">
      <c r="A3186" t="s">
        <v>4899</v>
      </c>
      <c r="B3186">
        <v>693588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2789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https://aterpa-my.sharepoint.com/:f:/g/personal/luis_nunes_aterpa_com_br/IgCVlEOybDu1RrUmmUcPpVgkATRdwz5TarAfYpSYiAP79mY?e=3yxZxw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86" t="s">
        <v>4355</v>
      </c>
    </row>
    <row r="3187" spans="1:16" hidden="1" x14ac:dyDescent="0.3">
      <c r="A3187" t="s">
        <v>4900</v>
      </c>
      <c r="B3187">
        <v>8225437</v>
      </c>
      <c r="C3187" t="s">
        <v>5410</v>
      </c>
      <c r="D3187" s="12">
        <v>45946</v>
      </c>
      <c r="E3187" t="s">
        <v>3723</v>
      </c>
      <c r="F3187" t="s">
        <v>2798</v>
      </c>
      <c r="G3187" t="s">
        <v>2788</v>
      </c>
      <c r="H3187" t="str">
        <f>IF(_xlfn.XLOOKUP(E3187,LD_01[DOCUMENTO],LD_01[REVISÃO])=F3187,"VIGENTE","OBSOLETO")</f>
        <v>OBSOLETO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https://aterpa-my.sharepoint.com/:f:/g/personal/luis_nunes_aterpa_com_br/IgCVlEOybDu1RrUmmUcPpVgkATRdwz5TarAfYpSYiAP79mY?e=3yxZxw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3187" t="s">
        <v>4355</v>
      </c>
    </row>
    <row r="3188" spans="1:16" hidden="1" x14ac:dyDescent="0.3">
      <c r="A3188" t="s">
        <v>4901</v>
      </c>
      <c r="B3188">
        <v>643705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2789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https://aterpa-my.sharepoint.com/:f:/g/personal/luis_nunes_aterpa_com_br/IgCVlEOybDu1RrUmmUcPpVgkATRdwz5TarAfYpSYiAP79mY?e=3yxZxw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01\MSV-163MS-638-NORTE\https://aterpa-my.sharepoint.com/:f:/g/personal/luis_nunes_aterpa_com_br/IgCVlEOybDu1RrUmmUcPpVgkATRdwz5TarAfYpSYiAP79mY?e=3yxZxw\OBSOLETO</v>
      </c>
      <c r="O3188" t="s">
        <v>4355</v>
      </c>
    </row>
    <row r="3189" spans="1:16" hidden="1" x14ac:dyDescent="0.3">
      <c r="A3189" t="s">
        <v>4902</v>
      </c>
      <c r="B3189">
        <v>3971833</v>
      </c>
      <c r="C3189" t="s">
        <v>5410</v>
      </c>
      <c r="D3189" s="12">
        <v>45946</v>
      </c>
      <c r="E3189" t="s">
        <v>3726</v>
      </c>
      <c r="F3189" t="s">
        <v>2798</v>
      </c>
      <c r="G3189" t="s">
        <v>2788</v>
      </c>
      <c r="H3189" t="str">
        <f>IF(_xlfn.XLOOKUP(E3189,LD_01[DOCUMENTO],LD_01[REVISÃO])=F3189,"VIGENTE","OBSOLETO")</f>
        <v>VIGENTE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https://aterpa-my.sharepoint.com/:f:/g/personal/luis_nunes_aterpa_com_br/IgCVlEOybDu1RrUmmUcPpVgkATRdwz5TarAfYpSYiAP79mY?e=3yxZxw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89" t="s">
        <v>4355</v>
      </c>
    </row>
    <row r="3190" spans="1:16" hidden="1" x14ac:dyDescent="0.3">
      <c r="A3190" t="s">
        <v>4903</v>
      </c>
      <c r="B3190">
        <v>483080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2789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https://aterpa-my.sharepoint.com/:f:/g/personal/luis_nunes_aterpa_com_br/IgCVlEOybDu1RrUmmUcPpVgkATRdwz5TarAfYpSYiAP79mY?e=3yxZxw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90" t="s">
        <v>4355</v>
      </c>
    </row>
    <row r="3191" spans="1:16" hidden="1" x14ac:dyDescent="0.3">
      <c r="A3191" t="s">
        <v>4904</v>
      </c>
      <c r="B3191">
        <v>1789796</v>
      </c>
      <c r="C3191" t="s">
        <v>5410</v>
      </c>
      <c r="D3191" s="12">
        <v>45946</v>
      </c>
      <c r="E3191" t="s">
        <v>4077</v>
      </c>
      <c r="F3191" t="s">
        <v>2792</v>
      </c>
      <c r="G3191" t="s">
        <v>2788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https://aterpa-my.sharepoint.com/:f:/g/personal/luis_nunes_aterpa_com_br/IgCVlEOybDu1RrUmmUcPpVgkATRdwz5TarAfYpSYiAP79mY?e=3yxZxw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91" t="s">
        <v>4355</v>
      </c>
    </row>
    <row r="3192" spans="1:16" hidden="1" x14ac:dyDescent="0.3">
      <c r="A3192" t="s">
        <v>4905</v>
      </c>
      <c r="B3192">
        <v>351120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2789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https://aterpa-my.sharepoint.com/:f:/g/personal/luis_nunes_aterpa_com_br/IgCVlEOybDu1RrUmmUcPpVgkATRdwz5TarAfYpSYiAP79mY?e=3yxZxw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01\MSV-163MS-638-NORTE\https://aterpa-my.sharepoint.com/:f:/g/personal/luis_nunes_aterpa_com_br/IgCVlEOybDu1RrUmmUcPpVgkATRdwz5TarAfYpSYiAP79mY?e=3yxZxw</v>
      </c>
      <c r="O3192" t="s">
        <v>4355</v>
      </c>
    </row>
    <row r="3193" spans="1:16" hidden="1" x14ac:dyDescent="0.3">
      <c r="A3193" t="s">
        <v>4906</v>
      </c>
      <c r="B3193">
        <v>336550</v>
      </c>
      <c r="C3193" t="s">
        <v>5410</v>
      </c>
      <c r="D3193" s="12">
        <v>45946</v>
      </c>
      <c r="E3193" t="s">
        <v>3960</v>
      </c>
      <c r="F3193" t="s">
        <v>2798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https://aterpa-my.sharepoint.com/:f:/g/personal/luis_nunes_aterpa_com_br/IgCVlEOybDu1RrUmmUcPpVgkATRdwz5TarAfYpSYiAP79mY?e=3yxZxw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01\MSV-163MS-702-NORTE\https://aterpa-my.sharepoint.com/:f:/g/personal/luis_nunes_aterpa_com_br/IgCVlEOybDu1RrUmmUcPpVgkATRdwz5TarAfYpSYiAP79mY?e=3yxZxw</v>
      </c>
      <c r="O3193" t="s">
        <v>4355</v>
      </c>
    </row>
    <row r="3194" spans="1:16" hidden="1" x14ac:dyDescent="0.3">
      <c r="A3194" t="s">
        <v>4907</v>
      </c>
      <c r="B3194">
        <v>1683097</v>
      </c>
      <c r="C3194" t="s">
        <v>5410</v>
      </c>
      <c r="D3194" s="12">
        <v>45946</v>
      </c>
      <c r="E3194" t="s">
        <v>4033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https://aterpa-my.sharepoint.com/:f:/g/personal/luis_nunes_aterpa_com_br/IgCVlEOybDu1RrUmmUcPpVgkATRdwz5TarAfYpSYiAP79mY?e=3yxZxw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3194" t="s">
        <v>4355</v>
      </c>
    </row>
    <row r="3195" spans="1:16" hidden="1" x14ac:dyDescent="0.3">
      <c r="A3195" t="s">
        <v>4908</v>
      </c>
      <c r="B3195">
        <v>483057</v>
      </c>
      <c r="C3195" t="s">
        <v>5410</v>
      </c>
      <c r="D3195" s="12">
        <v>45946</v>
      </c>
      <c r="E3195" t="s">
        <v>4034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https://aterpa-my.sharepoint.com/:f:/g/personal/luis_nunes_aterpa_com_br/IgCVlEOybDu1RrUmmUcPpVgkATRdwz5TarAfYpSYiAP79mY?e=3yxZxw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3195" t="s">
        <v>4355</v>
      </c>
    </row>
    <row r="3196" spans="1:16" hidden="1" x14ac:dyDescent="0.3">
      <c r="A3196" t="s">
        <v>4909</v>
      </c>
      <c r="B3196">
        <v>350229</v>
      </c>
      <c r="C3196" t="s">
        <v>5410</v>
      </c>
      <c r="D3196" s="12">
        <v>45946</v>
      </c>
      <c r="E3196" t="s">
        <v>4035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https://aterpa-my.sharepoint.com/:f:/g/personal/luis_nunes_aterpa_com_br/IgCVlEOybDu1RrUmmUcPpVgkATRdwz5TarAfYpSYiAP79mY?e=3yxZxw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01\MSV-163MS-730-732\https://aterpa-my.sharepoint.com/:f:/g/personal/luis_nunes_aterpa_com_br/IgCVlEOybDu1RrUmmUcPpVgkATRdwz5TarAfYpSYiAP79mY?e=3yxZxw</v>
      </c>
      <c r="O3196" t="s">
        <v>4355</v>
      </c>
    </row>
    <row r="3197" spans="1:16" hidden="1" x14ac:dyDescent="0.3">
      <c r="A3197" t="s">
        <v>5436</v>
      </c>
      <c r="B3197">
        <v>1267521</v>
      </c>
      <c r="C3197" t="s">
        <v>5452</v>
      </c>
      <c r="D3197" s="12">
        <v>46001</v>
      </c>
      <c r="E3197" t="s">
        <v>3261</v>
      </c>
      <c r="F3197" t="s">
        <v>2826</v>
      </c>
      <c r="G3197" t="s">
        <v>2788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https://aterpa-my.sharepoint.com/:f:/g/personal/luis_nunes_aterpa_com_br/IgCVlEOybDu1RrUmmUcPpVgkATRdwz5TarAfYpSYiAP79mY?e=3yxZxw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97" t="s">
        <v>4355</v>
      </c>
      <c r="P3197" t="s">
        <v>5453</v>
      </c>
    </row>
    <row r="3198" spans="1:16" hidden="1" x14ac:dyDescent="0.3">
      <c r="A3198" t="s">
        <v>5437</v>
      </c>
      <c r="B3198">
        <v>597036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2789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https://aterpa-my.sharepoint.com/:f:/g/personal/luis_nunes_aterpa_com_br/IgCVlEOybDu1RrUmmUcPpVgkATRdwz5TarAfYpSYiAP79mY?e=3yxZxw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98" t="s">
        <v>4355</v>
      </c>
      <c r="P3198" t="s">
        <v>5453</v>
      </c>
    </row>
    <row r="3199" spans="1:16" hidden="1" x14ac:dyDescent="0.3">
      <c r="A3199" t="s">
        <v>5438</v>
      </c>
      <c r="B3199">
        <v>1169419</v>
      </c>
      <c r="C3199" t="s">
        <v>5452</v>
      </c>
      <c r="D3199" s="12">
        <v>46001</v>
      </c>
      <c r="E3199" t="s">
        <v>3262</v>
      </c>
      <c r="F3199" t="s">
        <v>2794</v>
      </c>
      <c r="G3199" t="s">
        <v>2788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https://aterpa-my.sharepoint.com/:f:/g/personal/luis_nunes_aterpa_com_br/IgCVlEOybDu1RrUmmUcPpVgkATRdwz5TarAfYpSYiAP79mY?e=3yxZxw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199" t="s">
        <v>4355</v>
      </c>
      <c r="P3199" t="s">
        <v>5453</v>
      </c>
    </row>
    <row r="3200" spans="1:16" hidden="1" x14ac:dyDescent="0.3">
      <c r="A3200" t="s">
        <v>5439</v>
      </c>
      <c r="B3200">
        <v>498465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2789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https://aterpa-my.sharepoint.com/:f:/g/personal/luis_nunes_aterpa_com_br/IgCVlEOybDu1RrUmmUcPpVgkATRdwz5TarAfYpSYiAP79mY?e=3yxZxw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0" t="s">
        <v>4355</v>
      </c>
      <c r="P3200" t="s">
        <v>5453</v>
      </c>
    </row>
    <row r="3201" spans="1:16" hidden="1" x14ac:dyDescent="0.3">
      <c r="A3201" t="s">
        <v>5440</v>
      </c>
      <c r="B3201">
        <v>1916855</v>
      </c>
      <c r="C3201" t="s">
        <v>5452</v>
      </c>
      <c r="D3201" s="12">
        <v>46001</v>
      </c>
      <c r="E3201" t="s">
        <v>3323</v>
      </c>
      <c r="F3201" t="s">
        <v>2864</v>
      </c>
      <c r="G3201" t="s">
        <v>2788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https://aterpa-my.sharepoint.com/:f:/g/personal/luis_nunes_aterpa_com_br/IgCVlEOybDu1RrUmmUcPpVgkATRdwz5TarAfYpSYiAP79mY?e=3yxZxw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1" t="s">
        <v>4355</v>
      </c>
      <c r="P3201" t="s">
        <v>5453</v>
      </c>
    </row>
    <row r="3202" spans="1:16" hidden="1" x14ac:dyDescent="0.3">
      <c r="A3202" t="s">
        <v>5441</v>
      </c>
      <c r="B3202">
        <v>607797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2789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https://aterpa-my.sharepoint.com/:f:/g/personal/luis_nunes_aterpa_com_br/IgCVlEOybDu1RrUmmUcPpVgkATRdwz5TarAfYpSYiAP79mY?e=3yxZxw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2" t="s">
        <v>4355</v>
      </c>
      <c r="P3202" t="s">
        <v>5453</v>
      </c>
    </row>
    <row r="3203" spans="1:16" hidden="1" x14ac:dyDescent="0.3">
      <c r="A3203" t="s">
        <v>5442</v>
      </c>
      <c r="B3203">
        <v>1605769</v>
      </c>
      <c r="C3203" t="s">
        <v>5452</v>
      </c>
      <c r="D3203" s="12">
        <v>46001</v>
      </c>
      <c r="E3203" t="s">
        <v>3324</v>
      </c>
      <c r="F3203" t="s">
        <v>2826</v>
      </c>
      <c r="G3203" t="s">
        <v>2788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https://aterpa-my.sharepoint.com/:f:/g/personal/luis_nunes_aterpa_com_br/IgCVlEOybDu1RrUmmUcPpVgkATRdwz5TarAfYpSYiAP79mY?e=3yxZxw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3" t="s">
        <v>4355</v>
      </c>
      <c r="P3203" t="s">
        <v>5453</v>
      </c>
    </row>
    <row r="3204" spans="1:16" hidden="1" x14ac:dyDescent="0.3">
      <c r="A3204" t="s">
        <v>5443</v>
      </c>
      <c r="B3204">
        <v>493293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2789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https://aterpa-my.sharepoint.com/:f:/g/personal/luis_nunes_aterpa_com_br/IgCVlEOybDu1RrUmmUcPpVgkATRdwz5TarAfYpSYiAP79mY?e=3yxZxw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4" t="s">
        <v>4355</v>
      </c>
      <c r="P3204" t="s">
        <v>5453</v>
      </c>
    </row>
    <row r="3205" spans="1:16" hidden="1" x14ac:dyDescent="0.3">
      <c r="A3205" t="s">
        <v>5444</v>
      </c>
      <c r="B3205">
        <v>1146594</v>
      </c>
      <c r="C3205" t="s">
        <v>5452</v>
      </c>
      <c r="D3205" s="12">
        <v>46001</v>
      </c>
      <c r="E3205" t="s">
        <v>3338</v>
      </c>
      <c r="F3205" t="s">
        <v>2794</v>
      </c>
      <c r="G3205" t="s">
        <v>2788</v>
      </c>
      <c r="H3205" t="str">
        <f>IF(_xlfn.XLOOKUP(E3205,LD_01[DOCUMENTO],LD_01[REVISÃO])=F3205,"VIGENTE","OBSOLETO")</f>
        <v>OBSOLETO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https://aterpa-my.sharepoint.com/:f:/g/personal/luis_nunes_aterpa_com_br/IgCVlEOybDu1RrUmmUcPpVgkATRdwz5TarAfYpSYiAP79mY?e=3yxZxw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3205" t="s">
        <v>4355</v>
      </c>
      <c r="P3205" t="s">
        <v>5453</v>
      </c>
    </row>
    <row r="3206" spans="1:16" hidden="1" x14ac:dyDescent="0.3">
      <c r="A3206" t="s">
        <v>5445</v>
      </c>
      <c r="B3206">
        <v>296382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2789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https://aterpa-my.sharepoint.com/:f:/g/personal/luis_nunes_aterpa_com_br/IgCVlEOybDu1RrUmmUcPpVgkATRdwz5TarAfYpSYiAP79mY?e=3yxZxw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3206" t="s">
        <v>4355</v>
      </c>
      <c r="P3206" t="s">
        <v>5453</v>
      </c>
    </row>
    <row r="3207" spans="1:16" hidden="1" x14ac:dyDescent="0.3">
      <c r="A3207" t="s">
        <v>5446</v>
      </c>
      <c r="B3207">
        <v>1895568</v>
      </c>
      <c r="C3207" t="s">
        <v>5452</v>
      </c>
      <c r="D3207" s="12">
        <v>46001</v>
      </c>
      <c r="E3207" t="s">
        <v>3359</v>
      </c>
      <c r="F3207" t="s">
        <v>2800</v>
      </c>
      <c r="G3207" t="s">
        <v>2788</v>
      </c>
      <c r="H3207" t="str">
        <f>IF(_xlfn.XLOOKUP(E3207,LD_01[DOCUMENTO],LD_01[REVISÃO])=F3207,"VIGENTE","OBSOLETO")</f>
        <v>VIGENTE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https://aterpa-my.sharepoint.com/:f:/g/personal/luis_nunes_aterpa_com_br/IgCVlEOybDu1RrUmmUcPpVgkATRdwz5TarAfYpSYiAP79mY?e=3yxZxw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7" t="s">
        <v>4355</v>
      </c>
      <c r="P3207" t="s">
        <v>5453</v>
      </c>
    </row>
    <row r="3208" spans="1:16" hidden="1" x14ac:dyDescent="0.3">
      <c r="A3208" t="s">
        <v>5447</v>
      </c>
      <c r="B3208">
        <v>614818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2789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https://aterpa-my.sharepoint.com/:f:/g/personal/luis_nunes_aterpa_com_br/IgCVlEOybDu1RrUmmUcPpVgkATRdwz5TarAfYpSYiAP79mY?e=3yxZxw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8" t="s">
        <v>4355</v>
      </c>
      <c r="P3208" t="s">
        <v>5453</v>
      </c>
    </row>
    <row r="3209" spans="1:16" hidden="1" x14ac:dyDescent="0.3">
      <c r="A3209" t="s">
        <v>5448</v>
      </c>
      <c r="B3209">
        <v>1164999</v>
      </c>
      <c r="C3209" t="s">
        <v>5452</v>
      </c>
      <c r="D3209" s="12">
        <v>46001</v>
      </c>
      <c r="E3209" t="s">
        <v>3363</v>
      </c>
      <c r="F3209" t="s">
        <v>3312</v>
      </c>
      <c r="G3209" t="s">
        <v>3478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https://aterpa-my.sharepoint.com/:f:/g/personal/luis_nunes_aterpa_com_br/IgCVlEOybDu1RrUmmUcPpVgkATRdwz5TarAfYpSYiAP79mY?e=3yxZxw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09" t="s">
        <v>4355</v>
      </c>
      <c r="P3209" t="s">
        <v>5453</v>
      </c>
    </row>
    <row r="3210" spans="1:16" hidden="1" x14ac:dyDescent="0.3">
      <c r="A3210" t="s">
        <v>5449</v>
      </c>
      <c r="B3210">
        <v>1693401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2789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https://aterpa-my.sharepoint.com/:f:/g/personal/luis_nunes_aterpa_com_br/IgCVlEOybDu1RrUmmUcPpVgkATRdwz5TarAfYpSYiAP79mY?e=3yxZxw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0" t="s">
        <v>4355</v>
      </c>
      <c r="P3210" t="s">
        <v>5453</v>
      </c>
    </row>
    <row r="3211" spans="1:16" hidden="1" x14ac:dyDescent="0.3">
      <c r="A3211" t="s">
        <v>5450</v>
      </c>
      <c r="B3211">
        <v>14056638</v>
      </c>
      <c r="C3211" t="s">
        <v>5452</v>
      </c>
      <c r="D3211" s="12">
        <v>46001</v>
      </c>
      <c r="E3211" t="s">
        <v>3406</v>
      </c>
      <c r="F3211" t="s">
        <v>2819</v>
      </c>
      <c r="G3211" t="s">
        <v>2789</v>
      </c>
      <c r="H3211" t="str">
        <f>IF(_xlfn.XLOOKUP(E3211,LD_01[DOCUMENTO],LD_01[REVISÃO])=F3211,"VIGENTE","OBSOLETO")</f>
        <v>OBSOLETO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https://aterpa-my.sharepoint.com/:f:/g/personal/luis_nunes_aterpa_com_br/IgCVlEOybDu1RrUmmUcPpVgkATRdwz5TarAfYpSYiAP79mY?e=3yxZxw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3211" t="s">
        <v>4355</v>
      </c>
      <c r="P3211" t="s">
        <v>5453</v>
      </c>
    </row>
    <row r="3212" spans="1:16" hidden="1" x14ac:dyDescent="0.3">
      <c r="A3212" t="s">
        <v>5451</v>
      </c>
      <c r="B3212">
        <v>8022372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2807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https://aterpa-my.sharepoint.com/:f:/g/personal/luis_nunes_aterpa_com_br/IgCVlEOybDu1RrUmmUcPpVgkATRdwz5TarAfYpSYiAP79mY?e=3yxZxw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01\MSV-163MS-535-545\https://aterpa-my.sharepoint.com/:f:/g/personal/luis_nunes_aterpa_com_br/IgCVlEOybDu1RrUmmUcPpVgkATRdwz5TarAfYpSYiAP79mY?e=3yxZxw\OBSOLETO</v>
      </c>
      <c r="O3212" t="s">
        <v>4355</v>
      </c>
      <c r="P3212" t="s">
        <v>5453</v>
      </c>
    </row>
    <row r="3213" spans="1:16" hidden="1" x14ac:dyDescent="0.3">
      <c r="A3213" t="s">
        <v>5458</v>
      </c>
      <c r="C3213" t="s">
        <v>5466</v>
      </c>
      <c r="D3213" s="12">
        <v>46091</v>
      </c>
      <c r="E3213" t="s">
        <v>3260</v>
      </c>
      <c r="F3213" t="s">
        <v>2798</v>
      </c>
      <c r="G3213" t="s">
        <v>2788</v>
      </c>
      <c r="H3213" t="str">
        <f>IF(_xlfn.XLOOKUP(E3213,LD_01[DOCUMENTO],LD_01[REVISÃO])=F3213,"VIGENTE","OBSOLETO")</f>
        <v>VIGENTE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https://aterpa-my.sharepoint.com/:f:/g/personal/luis_nunes_aterpa_com_br/IgCVlEOybDu1RrUmmUcPpVgkATRdwz5TarAfYpSYiAP79mY?e=3yxZxw</v>
      </c>
      <c r="M3213" t="str">
        <f t="shared" ref="M3213:M3220" si="157">IF(H3213&lt;&gt;"OBSOLETO","",H3213)</f>
        <v/>
      </c>
      <c r="N3213" t="str">
        <f t="shared" ref="N3213:N3220" si="158">_xlfn.TEXTJOIN("\",TRUE,J3213:M3213)</f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3" t="s">
        <v>4355</v>
      </c>
      <c r="P3213" t="s">
        <v>5467</v>
      </c>
    </row>
    <row r="3214" spans="1:16" hidden="1" x14ac:dyDescent="0.3">
      <c r="A3214" t="s">
        <v>5459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2789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https://aterpa-my.sharepoint.com/:f:/g/personal/luis_nunes_aterpa_com_br/IgCVlEOybDu1RrUmmUcPpVgkATRdwz5TarAfYpSYiAP79mY?e=3yxZxw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4" t="s">
        <v>4355</v>
      </c>
      <c r="P3214" t="s">
        <v>5467</v>
      </c>
    </row>
    <row r="3215" spans="1:16" hidden="1" x14ac:dyDescent="0.3">
      <c r="A3215" t="s">
        <v>5460</v>
      </c>
      <c r="C3215" t="s">
        <v>5466</v>
      </c>
      <c r="D3215" s="12">
        <v>46091</v>
      </c>
      <c r="E3215" t="s">
        <v>3322</v>
      </c>
      <c r="F3215" t="s">
        <v>2864</v>
      </c>
      <c r="G3215" t="s">
        <v>2788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https://aterpa-my.sharepoint.com/:f:/g/personal/luis_nunes_aterpa_com_br/IgCVlEOybDu1RrUmmUcPpVgkATRdwz5TarAfYpSYiAP79mY?e=3yxZxw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5" t="s">
        <v>4355</v>
      </c>
      <c r="P3215" t="s">
        <v>5467</v>
      </c>
    </row>
    <row r="3216" spans="1:16" hidden="1" x14ac:dyDescent="0.3">
      <c r="A3216" t="s">
        <v>5461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2789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https://aterpa-my.sharepoint.com/:f:/g/personal/luis_nunes_aterpa_com_br/IgCVlEOybDu1RrUmmUcPpVgkATRdwz5TarAfYpSYiAP79mY?e=3yxZxw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6" t="s">
        <v>4355</v>
      </c>
      <c r="P3216" t="s">
        <v>5467</v>
      </c>
    </row>
    <row r="3217" spans="1:16" hidden="1" x14ac:dyDescent="0.3">
      <c r="A3217" t="s">
        <v>5462</v>
      </c>
      <c r="C3217" t="s">
        <v>5466</v>
      </c>
      <c r="D3217" s="12">
        <v>46091</v>
      </c>
      <c r="E3217" t="s">
        <v>3338</v>
      </c>
      <c r="F3217" t="s">
        <v>2864</v>
      </c>
      <c r="G3217" t="s">
        <v>2788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https://aterpa-my.sharepoint.com/:f:/g/personal/luis_nunes_aterpa_com_br/IgCVlEOybDu1RrUmmUcPpVgkATRdwz5TarAfYpSYiAP79mY?e=3yxZxw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7" t="s">
        <v>4355</v>
      </c>
      <c r="P3217" t="s">
        <v>5467</v>
      </c>
    </row>
    <row r="3218" spans="1:16" hidden="1" x14ac:dyDescent="0.3">
      <c r="A3218" t="s">
        <v>5463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2789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https://aterpa-my.sharepoint.com/:f:/g/personal/luis_nunes_aterpa_com_br/IgCVlEOybDu1RrUmmUcPpVgkATRdwz5TarAfYpSYiAP79mY?e=3yxZxw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8" t="s">
        <v>4355</v>
      </c>
      <c r="P3218" t="s">
        <v>5467</v>
      </c>
    </row>
    <row r="3219" spans="1:16" hidden="1" x14ac:dyDescent="0.3">
      <c r="A3219" t="s">
        <v>5464</v>
      </c>
      <c r="C3219" t="s">
        <v>5466</v>
      </c>
      <c r="D3219" s="12">
        <v>46091</v>
      </c>
      <c r="E3219" t="s">
        <v>3406</v>
      </c>
      <c r="F3219" t="s">
        <v>2800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https://aterpa-my.sharepoint.com/:f:/g/personal/luis_nunes_aterpa_com_br/IgCVlEOybDu1RrUmmUcPpVgkATRdwz5TarAfYpSYiAP79mY?e=3yxZxw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19" t="s">
        <v>4355</v>
      </c>
      <c r="P3219" t="s">
        <v>5467</v>
      </c>
    </row>
    <row r="3220" spans="1:16" hidden="1" x14ac:dyDescent="0.3">
      <c r="A3220" t="s">
        <v>5465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2807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https://aterpa-my.sharepoint.com/:f:/g/personal/luis_nunes_aterpa_com_br/IgCVlEOybDu1RrUmmUcPpVgkATRdwz5TarAfYpSYiAP79mY?e=3yxZxw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01\MSV-163MS-535-545\https://aterpa-my.sharepoint.com/:f:/g/personal/luis_nunes_aterpa_com_br/IgCVlEOybDu1RrUmmUcPpVgkATRdwz5TarAfYpSYiAP79mY?e=3yxZxw</v>
      </c>
      <c r="O3220" t="s">
        <v>4355</v>
      </c>
      <c r="P3220" t="s">
        <v>5467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C4C3-2210-4D68-859C-E31DD31ED7A3}">
  <dimension ref="B1:D465"/>
  <sheetViews>
    <sheetView workbookViewId="0">
      <selection activeCell="L5" sqref="L5"/>
    </sheetView>
  </sheetViews>
  <sheetFormatPr defaultRowHeight="14.4" x14ac:dyDescent="0.3"/>
  <cols>
    <col min="2" max="2" width="19.6640625" bestFit="1" customWidth="1"/>
    <col min="3" max="3" width="36" bestFit="1" customWidth="1"/>
  </cols>
  <sheetData>
    <row r="1" spans="2:4" x14ac:dyDescent="0.3">
      <c r="B1" t="s">
        <v>5484</v>
      </c>
      <c r="C1" t="s">
        <v>5485</v>
      </c>
      <c r="D1" t="s">
        <v>5486</v>
      </c>
    </row>
    <row r="2" spans="2:4" x14ac:dyDescent="0.3">
      <c r="B2" t="s">
        <v>5407</v>
      </c>
      <c r="C2" t="s">
        <v>3685</v>
      </c>
      <c r="D2" t="s">
        <v>2792</v>
      </c>
    </row>
    <row r="3" spans="2:4" x14ac:dyDescent="0.3">
      <c r="B3" t="s">
        <v>5407</v>
      </c>
      <c r="C3" t="s">
        <v>3685</v>
      </c>
      <c r="D3" t="s">
        <v>2792</v>
      </c>
    </row>
    <row r="4" spans="2:4" x14ac:dyDescent="0.3">
      <c r="B4" t="s">
        <v>5407</v>
      </c>
      <c r="C4" t="s">
        <v>3686</v>
      </c>
      <c r="D4" t="s">
        <v>2792</v>
      </c>
    </row>
    <row r="5" spans="2:4" x14ac:dyDescent="0.3">
      <c r="B5" t="s">
        <v>5407</v>
      </c>
      <c r="C5" t="s">
        <v>3686</v>
      </c>
      <c r="D5" t="s">
        <v>2792</v>
      </c>
    </row>
    <row r="6" spans="2:4" x14ac:dyDescent="0.3">
      <c r="B6" t="s">
        <v>5407</v>
      </c>
      <c r="C6" t="s">
        <v>3695</v>
      </c>
      <c r="D6" t="s">
        <v>2792</v>
      </c>
    </row>
    <row r="7" spans="2:4" x14ac:dyDescent="0.3">
      <c r="B7" t="s">
        <v>5407</v>
      </c>
      <c r="C7" t="s">
        <v>3695</v>
      </c>
      <c r="D7" t="s">
        <v>2792</v>
      </c>
    </row>
    <row r="8" spans="2:4" x14ac:dyDescent="0.3">
      <c r="B8" t="s">
        <v>5407</v>
      </c>
      <c r="C8" t="s">
        <v>3708</v>
      </c>
      <c r="D8" t="s">
        <v>2787</v>
      </c>
    </row>
    <row r="9" spans="2:4" x14ac:dyDescent="0.3">
      <c r="B9" t="s">
        <v>5407</v>
      </c>
      <c r="C9" t="s">
        <v>3708</v>
      </c>
      <c r="D9" t="s">
        <v>2787</v>
      </c>
    </row>
    <row r="10" spans="2:4" x14ac:dyDescent="0.3">
      <c r="B10" t="s">
        <v>5407</v>
      </c>
      <c r="C10" t="s">
        <v>3709</v>
      </c>
      <c r="D10" t="s">
        <v>2787</v>
      </c>
    </row>
    <row r="11" spans="2:4" x14ac:dyDescent="0.3">
      <c r="B11" t="s">
        <v>5407</v>
      </c>
      <c r="C11" t="s">
        <v>3709</v>
      </c>
      <c r="D11" t="s">
        <v>2787</v>
      </c>
    </row>
    <row r="12" spans="2:4" x14ac:dyDescent="0.3">
      <c r="B12" t="s">
        <v>5407</v>
      </c>
      <c r="C12" t="s">
        <v>3710</v>
      </c>
      <c r="D12" t="s">
        <v>2787</v>
      </c>
    </row>
    <row r="13" spans="2:4" x14ac:dyDescent="0.3">
      <c r="B13" t="s">
        <v>5407</v>
      </c>
      <c r="C13" t="s">
        <v>3710</v>
      </c>
      <c r="D13" t="s">
        <v>2787</v>
      </c>
    </row>
    <row r="14" spans="2:4" x14ac:dyDescent="0.3">
      <c r="B14" t="s">
        <v>5407</v>
      </c>
      <c r="C14" t="s">
        <v>3711</v>
      </c>
      <c r="D14" t="s">
        <v>2787</v>
      </c>
    </row>
    <row r="15" spans="2:4" x14ac:dyDescent="0.3">
      <c r="B15" t="s">
        <v>5407</v>
      </c>
      <c r="C15" t="s">
        <v>3711</v>
      </c>
      <c r="D15" t="s">
        <v>2787</v>
      </c>
    </row>
    <row r="16" spans="2:4" x14ac:dyDescent="0.3">
      <c r="B16" t="s">
        <v>5407</v>
      </c>
      <c r="C16" t="s">
        <v>3713</v>
      </c>
      <c r="D16" t="s">
        <v>2787</v>
      </c>
    </row>
    <row r="17" spans="2:4" x14ac:dyDescent="0.3">
      <c r="B17" t="s">
        <v>5407</v>
      </c>
      <c r="C17" t="s">
        <v>3713</v>
      </c>
      <c r="D17" t="s">
        <v>2787</v>
      </c>
    </row>
    <row r="18" spans="2:4" x14ac:dyDescent="0.3">
      <c r="B18" t="s">
        <v>5407</v>
      </c>
      <c r="C18" t="s">
        <v>3714</v>
      </c>
      <c r="D18" t="s">
        <v>2787</v>
      </c>
    </row>
    <row r="19" spans="2:4" x14ac:dyDescent="0.3">
      <c r="B19" t="s">
        <v>5407</v>
      </c>
      <c r="C19" t="s">
        <v>3714</v>
      </c>
      <c r="D19" t="s">
        <v>2787</v>
      </c>
    </row>
    <row r="20" spans="2:4" x14ac:dyDescent="0.3">
      <c r="B20" t="s">
        <v>5407</v>
      </c>
      <c r="C20" t="s">
        <v>3715</v>
      </c>
      <c r="D20" t="s">
        <v>2787</v>
      </c>
    </row>
    <row r="21" spans="2:4" x14ac:dyDescent="0.3">
      <c r="B21" t="s">
        <v>5407</v>
      </c>
      <c r="C21" t="s">
        <v>3715</v>
      </c>
      <c r="D21" t="s">
        <v>2787</v>
      </c>
    </row>
    <row r="22" spans="2:4" x14ac:dyDescent="0.3">
      <c r="B22" t="s">
        <v>5407</v>
      </c>
      <c r="C22" t="s">
        <v>3716</v>
      </c>
      <c r="D22" t="s">
        <v>2787</v>
      </c>
    </row>
    <row r="23" spans="2:4" x14ac:dyDescent="0.3">
      <c r="B23" t="s">
        <v>5407</v>
      </c>
      <c r="C23" t="s">
        <v>3716</v>
      </c>
      <c r="D23" t="s">
        <v>2787</v>
      </c>
    </row>
    <row r="24" spans="2:4" x14ac:dyDescent="0.3">
      <c r="B24" t="s">
        <v>5407</v>
      </c>
      <c r="C24" t="s">
        <v>3729</v>
      </c>
      <c r="D24" t="s">
        <v>2787</v>
      </c>
    </row>
    <row r="25" spans="2:4" x14ac:dyDescent="0.3">
      <c r="B25" t="s">
        <v>5407</v>
      </c>
      <c r="C25" t="s">
        <v>3729</v>
      </c>
      <c r="D25" t="s">
        <v>2787</v>
      </c>
    </row>
    <row r="26" spans="2:4" x14ac:dyDescent="0.3">
      <c r="B26" t="s">
        <v>5407</v>
      </c>
      <c r="C26" t="s">
        <v>3735</v>
      </c>
      <c r="D26" t="s">
        <v>2792</v>
      </c>
    </row>
    <row r="27" spans="2:4" x14ac:dyDescent="0.3">
      <c r="B27" t="s">
        <v>5407</v>
      </c>
      <c r="C27" t="s">
        <v>3735</v>
      </c>
      <c r="D27" t="s">
        <v>2792</v>
      </c>
    </row>
    <row r="28" spans="2:4" x14ac:dyDescent="0.3">
      <c r="B28" t="s">
        <v>5407</v>
      </c>
      <c r="C28" t="s">
        <v>3736</v>
      </c>
      <c r="D28" t="s">
        <v>2792</v>
      </c>
    </row>
    <row r="29" spans="2:4" x14ac:dyDescent="0.3">
      <c r="B29" t="s">
        <v>5407</v>
      </c>
      <c r="C29" t="s">
        <v>3736</v>
      </c>
      <c r="D29" t="s">
        <v>2792</v>
      </c>
    </row>
    <row r="30" spans="2:4" x14ac:dyDescent="0.3">
      <c r="B30" t="s">
        <v>5407</v>
      </c>
      <c r="C30" t="s">
        <v>3737</v>
      </c>
      <c r="D30" t="s">
        <v>2792</v>
      </c>
    </row>
    <row r="31" spans="2:4" x14ac:dyDescent="0.3">
      <c r="B31" t="s">
        <v>5407</v>
      </c>
      <c r="C31" t="s">
        <v>3737</v>
      </c>
      <c r="D31" t="s">
        <v>2792</v>
      </c>
    </row>
    <row r="32" spans="2:4" x14ac:dyDescent="0.3">
      <c r="B32" t="s">
        <v>5407</v>
      </c>
      <c r="C32" t="s">
        <v>3739</v>
      </c>
      <c r="D32" t="s">
        <v>2792</v>
      </c>
    </row>
    <row r="33" spans="2:4" x14ac:dyDescent="0.3">
      <c r="B33" t="s">
        <v>5407</v>
      </c>
      <c r="C33" t="s">
        <v>3739</v>
      </c>
      <c r="D33" t="s">
        <v>2792</v>
      </c>
    </row>
    <row r="34" spans="2:4" x14ac:dyDescent="0.3">
      <c r="B34" t="s">
        <v>5407</v>
      </c>
      <c r="C34" t="s">
        <v>3741</v>
      </c>
      <c r="D34" t="s">
        <v>2792</v>
      </c>
    </row>
    <row r="35" spans="2:4" x14ac:dyDescent="0.3">
      <c r="B35" t="s">
        <v>5407</v>
      </c>
      <c r="C35" t="s">
        <v>3741</v>
      </c>
      <c r="D35" t="s">
        <v>2792</v>
      </c>
    </row>
    <row r="36" spans="2:4" x14ac:dyDescent="0.3">
      <c r="B36" t="s">
        <v>5407</v>
      </c>
      <c r="C36" t="s">
        <v>3742</v>
      </c>
      <c r="D36" t="s">
        <v>2792</v>
      </c>
    </row>
    <row r="37" spans="2:4" x14ac:dyDescent="0.3">
      <c r="B37" t="s">
        <v>5407</v>
      </c>
      <c r="C37" t="s">
        <v>3742</v>
      </c>
      <c r="D37" t="s">
        <v>2792</v>
      </c>
    </row>
    <row r="38" spans="2:4" x14ac:dyDescent="0.3">
      <c r="B38" t="s">
        <v>5407</v>
      </c>
      <c r="C38" t="s">
        <v>3743</v>
      </c>
      <c r="D38" t="s">
        <v>2787</v>
      </c>
    </row>
    <row r="39" spans="2:4" x14ac:dyDescent="0.3">
      <c r="B39" t="s">
        <v>5407</v>
      </c>
      <c r="C39" t="s">
        <v>3743</v>
      </c>
      <c r="D39" t="s">
        <v>2787</v>
      </c>
    </row>
    <row r="40" spans="2:4" x14ac:dyDescent="0.3">
      <c r="B40" t="s">
        <v>5407</v>
      </c>
      <c r="C40" t="s">
        <v>3744</v>
      </c>
      <c r="D40" t="s">
        <v>2787</v>
      </c>
    </row>
    <row r="41" spans="2:4" x14ac:dyDescent="0.3">
      <c r="B41" t="s">
        <v>5407</v>
      </c>
      <c r="C41" t="s">
        <v>3744</v>
      </c>
      <c r="D41" t="s">
        <v>2787</v>
      </c>
    </row>
    <row r="42" spans="2:4" x14ac:dyDescent="0.3">
      <c r="B42" t="s">
        <v>5407</v>
      </c>
      <c r="C42" t="s">
        <v>3745</v>
      </c>
      <c r="D42" t="s">
        <v>2787</v>
      </c>
    </row>
    <row r="43" spans="2:4" x14ac:dyDescent="0.3">
      <c r="B43" t="s">
        <v>5407</v>
      </c>
      <c r="C43" t="s">
        <v>3745</v>
      </c>
      <c r="D43" t="s">
        <v>2787</v>
      </c>
    </row>
    <row r="44" spans="2:4" x14ac:dyDescent="0.3">
      <c r="B44" t="s">
        <v>5407</v>
      </c>
      <c r="C44" t="s">
        <v>3746</v>
      </c>
      <c r="D44" t="s">
        <v>2787</v>
      </c>
    </row>
    <row r="45" spans="2:4" x14ac:dyDescent="0.3">
      <c r="B45" t="s">
        <v>5407</v>
      </c>
      <c r="C45" t="s">
        <v>3746</v>
      </c>
      <c r="D45" t="s">
        <v>2787</v>
      </c>
    </row>
    <row r="46" spans="2:4" x14ac:dyDescent="0.3">
      <c r="B46" t="s">
        <v>5407</v>
      </c>
      <c r="C46" t="s">
        <v>3850</v>
      </c>
      <c r="D46" t="s">
        <v>2787</v>
      </c>
    </row>
    <row r="47" spans="2:4" x14ac:dyDescent="0.3">
      <c r="B47" t="s">
        <v>5407</v>
      </c>
      <c r="C47" t="s">
        <v>3850</v>
      </c>
      <c r="D47" t="s">
        <v>2787</v>
      </c>
    </row>
    <row r="48" spans="2:4" x14ac:dyDescent="0.3">
      <c r="B48" t="s">
        <v>5407</v>
      </c>
      <c r="C48" t="s">
        <v>3794</v>
      </c>
      <c r="D48" t="s">
        <v>2787</v>
      </c>
    </row>
    <row r="49" spans="2:4" x14ac:dyDescent="0.3">
      <c r="B49" t="s">
        <v>5407</v>
      </c>
      <c r="C49" t="s">
        <v>3794</v>
      </c>
      <c r="D49" t="s">
        <v>2787</v>
      </c>
    </row>
    <row r="50" spans="2:4" x14ac:dyDescent="0.3">
      <c r="B50" t="s">
        <v>5407</v>
      </c>
      <c r="C50" t="s">
        <v>3816</v>
      </c>
      <c r="D50" t="s">
        <v>2787</v>
      </c>
    </row>
    <row r="51" spans="2:4" x14ac:dyDescent="0.3">
      <c r="B51" t="s">
        <v>5407</v>
      </c>
      <c r="C51" t="s">
        <v>3817</v>
      </c>
      <c r="D51" t="s">
        <v>2787</v>
      </c>
    </row>
    <row r="52" spans="2:4" x14ac:dyDescent="0.3">
      <c r="B52" t="s">
        <v>5407</v>
      </c>
      <c r="C52" t="s">
        <v>3818</v>
      </c>
      <c r="D52" t="s">
        <v>2787</v>
      </c>
    </row>
    <row r="53" spans="2:4" x14ac:dyDescent="0.3">
      <c r="B53" t="s">
        <v>5407</v>
      </c>
      <c r="C53" t="s">
        <v>3687</v>
      </c>
      <c r="D53" t="s">
        <v>2787</v>
      </c>
    </row>
    <row r="54" spans="2:4" x14ac:dyDescent="0.3">
      <c r="B54" t="s">
        <v>5407</v>
      </c>
      <c r="C54" t="s">
        <v>3921</v>
      </c>
      <c r="D54" t="s">
        <v>2792</v>
      </c>
    </row>
    <row r="55" spans="2:4" x14ac:dyDescent="0.3">
      <c r="B55" t="s">
        <v>5407</v>
      </c>
      <c r="C55" t="s">
        <v>3718</v>
      </c>
      <c r="D55" t="s">
        <v>2787</v>
      </c>
    </row>
    <row r="56" spans="2:4" x14ac:dyDescent="0.3">
      <c r="B56" t="s">
        <v>5407</v>
      </c>
      <c r="C56" t="s">
        <v>3718</v>
      </c>
      <c r="D56" t="s">
        <v>2787</v>
      </c>
    </row>
    <row r="57" spans="2:4" x14ac:dyDescent="0.3">
      <c r="B57" t="s">
        <v>5407</v>
      </c>
      <c r="C57" t="s">
        <v>3747</v>
      </c>
      <c r="D57" t="s">
        <v>2792</v>
      </c>
    </row>
    <row r="58" spans="2:4" x14ac:dyDescent="0.3">
      <c r="B58" t="s">
        <v>5407</v>
      </c>
      <c r="C58" t="s">
        <v>3820</v>
      </c>
      <c r="D58" t="s">
        <v>2819</v>
      </c>
    </row>
    <row r="59" spans="2:4" x14ac:dyDescent="0.3">
      <c r="B59" t="s">
        <v>5408</v>
      </c>
      <c r="C59" t="s">
        <v>3688</v>
      </c>
      <c r="D59" t="s">
        <v>2800</v>
      </c>
    </row>
    <row r="60" spans="2:4" x14ac:dyDescent="0.3">
      <c r="B60" t="s">
        <v>5408</v>
      </c>
      <c r="C60" t="s">
        <v>3688</v>
      </c>
      <c r="D60" t="s">
        <v>2800</v>
      </c>
    </row>
    <row r="61" spans="2:4" x14ac:dyDescent="0.3">
      <c r="B61" t="s">
        <v>5408</v>
      </c>
      <c r="C61" t="s">
        <v>3689</v>
      </c>
      <c r="D61" t="s">
        <v>2800</v>
      </c>
    </row>
    <row r="62" spans="2:4" x14ac:dyDescent="0.3">
      <c r="B62" t="s">
        <v>5408</v>
      </c>
      <c r="C62" t="s">
        <v>3689</v>
      </c>
      <c r="D62" t="s">
        <v>2800</v>
      </c>
    </row>
    <row r="63" spans="2:4" x14ac:dyDescent="0.3">
      <c r="B63" t="s">
        <v>5408</v>
      </c>
      <c r="C63" t="s">
        <v>3691</v>
      </c>
      <c r="D63" t="s">
        <v>2800</v>
      </c>
    </row>
    <row r="64" spans="2:4" x14ac:dyDescent="0.3">
      <c r="B64" t="s">
        <v>5408</v>
      </c>
      <c r="C64" t="s">
        <v>3691</v>
      </c>
      <c r="D64" t="s">
        <v>2800</v>
      </c>
    </row>
    <row r="65" spans="2:4" x14ac:dyDescent="0.3">
      <c r="B65" t="s">
        <v>5408</v>
      </c>
      <c r="C65" t="s">
        <v>3694</v>
      </c>
      <c r="D65" t="s">
        <v>2819</v>
      </c>
    </row>
    <row r="66" spans="2:4" x14ac:dyDescent="0.3">
      <c r="B66" t="s">
        <v>5408</v>
      </c>
      <c r="C66" t="s">
        <v>3694</v>
      </c>
      <c r="D66" t="s">
        <v>2819</v>
      </c>
    </row>
    <row r="67" spans="2:4" x14ac:dyDescent="0.3">
      <c r="B67" t="s">
        <v>5408</v>
      </c>
      <c r="C67" t="s">
        <v>3697</v>
      </c>
      <c r="D67" t="s">
        <v>2792</v>
      </c>
    </row>
    <row r="68" spans="2:4" x14ac:dyDescent="0.3">
      <c r="B68" t="s">
        <v>5408</v>
      </c>
      <c r="C68" t="s">
        <v>3697</v>
      </c>
      <c r="D68" t="s">
        <v>2792</v>
      </c>
    </row>
    <row r="69" spans="2:4" x14ac:dyDescent="0.3">
      <c r="B69" t="s">
        <v>5408</v>
      </c>
      <c r="C69" t="s">
        <v>3701</v>
      </c>
      <c r="D69" t="s">
        <v>2792</v>
      </c>
    </row>
    <row r="70" spans="2:4" x14ac:dyDescent="0.3">
      <c r="B70" t="s">
        <v>5408</v>
      </c>
      <c r="C70" t="s">
        <v>3701</v>
      </c>
      <c r="D70" t="s">
        <v>2792</v>
      </c>
    </row>
    <row r="71" spans="2:4" x14ac:dyDescent="0.3">
      <c r="B71" t="s">
        <v>5408</v>
      </c>
      <c r="C71" t="s">
        <v>3707</v>
      </c>
      <c r="D71" t="s">
        <v>2792</v>
      </c>
    </row>
    <row r="72" spans="2:4" x14ac:dyDescent="0.3">
      <c r="B72" t="s">
        <v>5408</v>
      </c>
      <c r="C72" t="s">
        <v>3707</v>
      </c>
      <c r="D72" t="s">
        <v>2792</v>
      </c>
    </row>
    <row r="73" spans="2:4" x14ac:dyDescent="0.3">
      <c r="B73" t="s">
        <v>5408</v>
      </c>
      <c r="C73" t="s">
        <v>3721</v>
      </c>
      <c r="D73" t="s">
        <v>2819</v>
      </c>
    </row>
    <row r="74" spans="2:4" x14ac:dyDescent="0.3">
      <c r="B74" t="s">
        <v>5408</v>
      </c>
      <c r="C74" t="s">
        <v>3721</v>
      </c>
      <c r="D74" t="s">
        <v>2819</v>
      </c>
    </row>
    <row r="75" spans="2:4" x14ac:dyDescent="0.3">
      <c r="B75" t="s">
        <v>5408</v>
      </c>
      <c r="C75" t="s">
        <v>3724</v>
      </c>
      <c r="D75" t="s">
        <v>2819</v>
      </c>
    </row>
    <row r="76" spans="2:4" x14ac:dyDescent="0.3">
      <c r="B76" t="s">
        <v>5408</v>
      </c>
      <c r="C76" t="s">
        <v>3724</v>
      </c>
      <c r="D76" t="s">
        <v>2819</v>
      </c>
    </row>
    <row r="77" spans="2:4" x14ac:dyDescent="0.3">
      <c r="B77" t="s">
        <v>5408</v>
      </c>
      <c r="C77" t="s">
        <v>3730</v>
      </c>
      <c r="D77" t="s">
        <v>2792</v>
      </c>
    </row>
    <row r="78" spans="2:4" x14ac:dyDescent="0.3">
      <c r="B78" t="s">
        <v>5408</v>
      </c>
      <c r="C78" t="s">
        <v>3730</v>
      </c>
      <c r="D78" t="s">
        <v>2792</v>
      </c>
    </row>
    <row r="79" spans="2:4" x14ac:dyDescent="0.3">
      <c r="B79" t="s">
        <v>5408</v>
      </c>
      <c r="C79" t="s">
        <v>3750</v>
      </c>
      <c r="D79" t="s">
        <v>2819</v>
      </c>
    </row>
    <row r="80" spans="2:4" x14ac:dyDescent="0.3">
      <c r="B80" t="s">
        <v>5408</v>
      </c>
      <c r="C80" t="s">
        <v>3750</v>
      </c>
      <c r="D80" t="s">
        <v>2819</v>
      </c>
    </row>
    <row r="81" spans="2:4" x14ac:dyDescent="0.3">
      <c r="B81" t="s">
        <v>5408</v>
      </c>
      <c r="C81" t="s">
        <v>3751</v>
      </c>
      <c r="D81" t="s">
        <v>2819</v>
      </c>
    </row>
    <row r="82" spans="2:4" x14ac:dyDescent="0.3">
      <c r="B82" t="s">
        <v>5408</v>
      </c>
      <c r="C82" t="s">
        <v>3751</v>
      </c>
      <c r="D82" t="s">
        <v>2819</v>
      </c>
    </row>
    <row r="83" spans="2:4" x14ac:dyDescent="0.3">
      <c r="B83" t="s">
        <v>5408</v>
      </c>
      <c r="C83" t="s">
        <v>3738</v>
      </c>
      <c r="D83" t="s">
        <v>2819</v>
      </c>
    </row>
    <row r="84" spans="2:4" x14ac:dyDescent="0.3">
      <c r="B84" t="s">
        <v>5408</v>
      </c>
      <c r="C84" t="s">
        <v>3738</v>
      </c>
      <c r="D84" t="s">
        <v>2819</v>
      </c>
    </row>
    <row r="85" spans="2:4" x14ac:dyDescent="0.3">
      <c r="B85" t="s">
        <v>5408</v>
      </c>
      <c r="C85" t="s">
        <v>3740</v>
      </c>
      <c r="D85" t="s">
        <v>2819</v>
      </c>
    </row>
    <row r="86" spans="2:4" x14ac:dyDescent="0.3">
      <c r="B86" t="s">
        <v>5408</v>
      </c>
      <c r="C86" t="s">
        <v>3740</v>
      </c>
      <c r="D86" t="s">
        <v>2819</v>
      </c>
    </row>
    <row r="87" spans="2:4" x14ac:dyDescent="0.3">
      <c r="B87" t="s">
        <v>5408</v>
      </c>
      <c r="C87" t="s">
        <v>3918</v>
      </c>
      <c r="D87" t="s">
        <v>2819</v>
      </c>
    </row>
    <row r="88" spans="2:4" x14ac:dyDescent="0.3">
      <c r="B88" t="s">
        <v>5408</v>
      </c>
      <c r="C88" t="s">
        <v>3918</v>
      </c>
      <c r="D88" t="s">
        <v>2819</v>
      </c>
    </row>
    <row r="89" spans="2:4" x14ac:dyDescent="0.3">
      <c r="B89" t="s">
        <v>5408</v>
      </c>
      <c r="C89" t="s">
        <v>3919</v>
      </c>
      <c r="D89" t="s">
        <v>2819</v>
      </c>
    </row>
    <row r="90" spans="2:4" x14ac:dyDescent="0.3">
      <c r="B90" t="s">
        <v>5408</v>
      </c>
      <c r="C90" t="s">
        <v>3919</v>
      </c>
      <c r="D90" t="s">
        <v>2819</v>
      </c>
    </row>
    <row r="91" spans="2:4" x14ac:dyDescent="0.3">
      <c r="B91" t="s">
        <v>5408</v>
      </c>
      <c r="C91" t="s">
        <v>4061</v>
      </c>
      <c r="D91" t="s">
        <v>2819</v>
      </c>
    </row>
    <row r="92" spans="2:4" x14ac:dyDescent="0.3">
      <c r="B92" t="s">
        <v>5408</v>
      </c>
      <c r="C92" t="s">
        <v>4061</v>
      </c>
      <c r="D92" t="s">
        <v>2819</v>
      </c>
    </row>
    <row r="93" spans="2:4" x14ac:dyDescent="0.3">
      <c r="B93" t="s">
        <v>5408</v>
      </c>
      <c r="C93" t="s">
        <v>3849</v>
      </c>
      <c r="D93" t="s">
        <v>2792</v>
      </c>
    </row>
    <row r="94" spans="2:4" x14ac:dyDescent="0.3">
      <c r="B94" t="s">
        <v>5408</v>
      </c>
      <c r="C94" t="s">
        <v>3849</v>
      </c>
      <c r="D94" t="s">
        <v>2792</v>
      </c>
    </row>
    <row r="95" spans="2:4" x14ac:dyDescent="0.3">
      <c r="B95" t="s">
        <v>5408</v>
      </c>
      <c r="C95" t="s">
        <v>3752</v>
      </c>
      <c r="D95" t="s">
        <v>2819</v>
      </c>
    </row>
    <row r="96" spans="2:4" x14ac:dyDescent="0.3">
      <c r="B96" t="s">
        <v>5408</v>
      </c>
      <c r="C96" t="s">
        <v>3696</v>
      </c>
      <c r="D96" t="s">
        <v>2800</v>
      </c>
    </row>
    <row r="97" spans="2:4" x14ac:dyDescent="0.3">
      <c r="B97" t="s">
        <v>2785</v>
      </c>
      <c r="C97" t="s">
        <v>3690</v>
      </c>
      <c r="D97" t="s">
        <v>2798</v>
      </c>
    </row>
    <row r="98" spans="2:4" x14ac:dyDescent="0.3">
      <c r="B98" t="s">
        <v>2785</v>
      </c>
      <c r="C98" t="s">
        <v>3690</v>
      </c>
      <c r="D98" t="s">
        <v>2798</v>
      </c>
    </row>
    <row r="99" spans="2:4" x14ac:dyDescent="0.3">
      <c r="B99" t="s">
        <v>2785</v>
      </c>
      <c r="C99" t="s">
        <v>3692</v>
      </c>
      <c r="D99" t="s">
        <v>2798</v>
      </c>
    </row>
    <row r="100" spans="2:4" x14ac:dyDescent="0.3">
      <c r="B100" t="s">
        <v>2785</v>
      </c>
      <c r="C100" t="s">
        <v>3692</v>
      </c>
      <c r="D100" t="s">
        <v>2798</v>
      </c>
    </row>
    <row r="101" spans="2:4" x14ac:dyDescent="0.3">
      <c r="B101" t="s">
        <v>2785</v>
      </c>
      <c r="C101" t="s">
        <v>3693</v>
      </c>
      <c r="D101" t="s">
        <v>2798</v>
      </c>
    </row>
    <row r="102" spans="2:4" x14ac:dyDescent="0.3">
      <c r="B102" t="s">
        <v>2785</v>
      </c>
      <c r="C102" t="s">
        <v>3693</v>
      </c>
      <c r="D102" t="s">
        <v>2798</v>
      </c>
    </row>
    <row r="103" spans="2:4" x14ac:dyDescent="0.3">
      <c r="B103" t="s">
        <v>2785</v>
      </c>
      <c r="C103" t="s">
        <v>3693</v>
      </c>
      <c r="D103" t="s">
        <v>2798</v>
      </c>
    </row>
    <row r="104" spans="2:4" x14ac:dyDescent="0.3">
      <c r="B104" t="s">
        <v>2785</v>
      </c>
      <c r="C104" t="s">
        <v>3693</v>
      </c>
      <c r="D104" t="s">
        <v>2798</v>
      </c>
    </row>
    <row r="105" spans="2:4" x14ac:dyDescent="0.3">
      <c r="B105" t="s">
        <v>2785</v>
      </c>
      <c r="C105" t="s">
        <v>3719</v>
      </c>
      <c r="D105" t="s">
        <v>2792</v>
      </c>
    </row>
    <row r="106" spans="2:4" x14ac:dyDescent="0.3">
      <c r="B106" t="s">
        <v>2785</v>
      </c>
      <c r="C106" t="s">
        <v>3719</v>
      </c>
      <c r="D106" t="s">
        <v>2792</v>
      </c>
    </row>
    <row r="107" spans="2:4" x14ac:dyDescent="0.3">
      <c r="B107" t="s">
        <v>2785</v>
      </c>
      <c r="C107" t="s">
        <v>3725</v>
      </c>
      <c r="D107" t="s">
        <v>2800</v>
      </c>
    </row>
    <row r="108" spans="2:4" x14ac:dyDescent="0.3">
      <c r="B108" t="s">
        <v>2785</v>
      </c>
      <c r="C108" t="s">
        <v>3725</v>
      </c>
      <c r="D108" t="s">
        <v>2800</v>
      </c>
    </row>
    <row r="109" spans="2:4" x14ac:dyDescent="0.3">
      <c r="B109" t="s">
        <v>2785</v>
      </c>
      <c r="C109" t="s">
        <v>3727</v>
      </c>
      <c r="D109" t="s">
        <v>2800</v>
      </c>
    </row>
    <row r="110" spans="2:4" x14ac:dyDescent="0.3">
      <c r="B110" t="s">
        <v>2785</v>
      </c>
      <c r="C110" t="s">
        <v>3727</v>
      </c>
      <c r="D110" t="s">
        <v>2800</v>
      </c>
    </row>
    <row r="111" spans="2:4" x14ac:dyDescent="0.3">
      <c r="B111" t="s">
        <v>2785</v>
      </c>
      <c r="C111" t="s">
        <v>3728</v>
      </c>
      <c r="D111" t="s">
        <v>2800</v>
      </c>
    </row>
    <row r="112" spans="2:4" x14ac:dyDescent="0.3">
      <c r="B112" t="s">
        <v>2785</v>
      </c>
      <c r="C112" t="s">
        <v>3728</v>
      </c>
      <c r="D112" t="s">
        <v>2800</v>
      </c>
    </row>
    <row r="113" spans="2:4" x14ac:dyDescent="0.3">
      <c r="B113" t="s">
        <v>2785</v>
      </c>
      <c r="C113" t="s">
        <v>3731</v>
      </c>
      <c r="D113" t="s">
        <v>2800</v>
      </c>
    </row>
    <row r="114" spans="2:4" x14ac:dyDescent="0.3">
      <c r="B114" t="s">
        <v>2785</v>
      </c>
      <c r="C114" t="s">
        <v>3732</v>
      </c>
      <c r="D114" t="s">
        <v>2792</v>
      </c>
    </row>
    <row r="115" spans="2:4" x14ac:dyDescent="0.3">
      <c r="B115" t="s">
        <v>5409</v>
      </c>
      <c r="C115" t="s">
        <v>3698</v>
      </c>
      <c r="D115" t="s">
        <v>2819</v>
      </c>
    </row>
    <row r="116" spans="2:4" x14ac:dyDescent="0.3">
      <c r="B116" t="s">
        <v>5409</v>
      </c>
      <c r="C116" t="s">
        <v>3698</v>
      </c>
      <c r="D116" t="s">
        <v>2819</v>
      </c>
    </row>
    <row r="117" spans="2:4" x14ac:dyDescent="0.3">
      <c r="B117" t="s">
        <v>5409</v>
      </c>
      <c r="C117" t="s">
        <v>3699</v>
      </c>
      <c r="D117" t="s">
        <v>2819</v>
      </c>
    </row>
    <row r="118" spans="2:4" x14ac:dyDescent="0.3">
      <c r="B118" t="s">
        <v>5409</v>
      </c>
      <c r="C118" t="s">
        <v>3699</v>
      </c>
      <c r="D118" t="s">
        <v>2819</v>
      </c>
    </row>
    <row r="119" spans="2:4" x14ac:dyDescent="0.3">
      <c r="B119" t="s">
        <v>5409</v>
      </c>
      <c r="C119" t="s">
        <v>3700</v>
      </c>
      <c r="D119" t="s">
        <v>2819</v>
      </c>
    </row>
    <row r="120" spans="2:4" x14ac:dyDescent="0.3">
      <c r="B120" t="s">
        <v>5409</v>
      </c>
      <c r="C120" t="s">
        <v>3700</v>
      </c>
      <c r="D120" t="s">
        <v>2819</v>
      </c>
    </row>
    <row r="121" spans="2:4" x14ac:dyDescent="0.3">
      <c r="B121" t="s">
        <v>5409</v>
      </c>
      <c r="C121" t="s">
        <v>3702</v>
      </c>
      <c r="D121" t="s">
        <v>2819</v>
      </c>
    </row>
    <row r="122" spans="2:4" x14ac:dyDescent="0.3">
      <c r="B122" t="s">
        <v>5409</v>
      </c>
      <c r="C122" t="s">
        <v>3702</v>
      </c>
      <c r="D122" t="s">
        <v>2819</v>
      </c>
    </row>
    <row r="123" spans="2:4" x14ac:dyDescent="0.3">
      <c r="B123" t="s">
        <v>5409</v>
      </c>
      <c r="C123" t="s">
        <v>3703</v>
      </c>
      <c r="D123" t="s">
        <v>2819</v>
      </c>
    </row>
    <row r="124" spans="2:4" x14ac:dyDescent="0.3">
      <c r="B124" t="s">
        <v>5409</v>
      </c>
      <c r="C124" t="s">
        <v>3703</v>
      </c>
      <c r="D124" t="s">
        <v>2819</v>
      </c>
    </row>
    <row r="125" spans="2:4" x14ac:dyDescent="0.3">
      <c r="B125" t="s">
        <v>5409</v>
      </c>
      <c r="C125" t="s">
        <v>3704</v>
      </c>
      <c r="D125" t="s">
        <v>2819</v>
      </c>
    </row>
    <row r="126" spans="2:4" x14ac:dyDescent="0.3">
      <c r="B126" t="s">
        <v>5409</v>
      </c>
      <c r="C126" t="s">
        <v>3704</v>
      </c>
      <c r="D126" t="s">
        <v>2819</v>
      </c>
    </row>
    <row r="127" spans="2:4" x14ac:dyDescent="0.3">
      <c r="B127" t="s">
        <v>5409</v>
      </c>
      <c r="C127" t="s">
        <v>3705</v>
      </c>
      <c r="D127" t="s">
        <v>2819</v>
      </c>
    </row>
    <row r="128" spans="2:4" x14ac:dyDescent="0.3">
      <c r="B128" t="s">
        <v>5409</v>
      </c>
      <c r="C128" t="s">
        <v>3705</v>
      </c>
      <c r="D128" t="s">
        <v>2819</v>
      </c>
    </row>
    <row r="129" spans="2:4" x14ac:dyDescent="0.3">
      <c r="B129" t="s">
        <v>5409</v>
      </c>
      <c r="C129" t="s">
        <v>3706</v>
      </c>
      <c r="D129" t="s">
        <v>2819</v>
      </c>
    </row>
    <row r="130" spans="2:4" x14ac:dyDescent="0.3">
      <c r="B130" t="s">
        <v>5409</v>
      </c>
      <c r="C130" t="s">
        <v>3706</v>
      </c>
      <c r="D130" t="s">
        <v>2819</v>
      </c>
    </row>
    <row r="131" spans="2:4" x14ac:dyDescent="0.3">
      <c r="B131" t="s">
        <v>5409</v>
      </c>
      <c r="C131" t="s">
        <v>3712</v>
      </c>
      <c r="D131" t="s">
        <v>2819</v>
      </c>
    </row>
    <row r="132" spans="2:4" x14ac:dyDescent="0.3">
      <c r="B132" t="s">
        <v>5409</v>
      </c>
      <c r="C132" t="s">
        <v>3712</v>
      </c>
      <c r="D132" t="s">
        <v>2819</v>
      </c>
    </row>
    <row r="133" spans="2:4" x14ac:dyDescent="0.3">
      <c r="B133" t="s">
        <v>5409</v>
      </c>
      <c r="C133" t="s">
        <v>4059</v>
      </c>
      <c r="D133" t="s">
        <v>2819</v>
      </c>
    </row>
    <row r="134" spans="2:4" x14ac:dyDescent="0.3">
      <c r="B134" t="s">
        <v>5409</v>
      </c>
      <c r="C134" t="s">
        <v>4059</v>
      </c>
      <c r="D134" t="s">
        <v>2819</v>
      </c>
    </row>
    <row r="135" spans="2:4" x14ac:dyDescent="0.3">
      <c r="B135" t="s">
        <v>5409</v>
      </c>
      <c r="C135" t="s">
        <v>3717</v>
      </c>
      <c r="D135" t="s">
        <v>2800</v>
      </c>
    </row>
    <row r="136" spans="2:4" x14ac:dyDescent="0.3">
      <c r="B136" t="s">
        <v>5409</v>
      </c>
      <c r="C136" t="s">
        <v>3717</v>
      </c>
      <c r="D136" t="s">
        <v>2800</v>
      </c>
    </row>
    <row r="137" spans="2:4" x14ac:dyDescent="0.3">
      <c r="B137" t="s">
        <v>5409</v>
      </c>
      <c r="C137" t="s">
        <v>3720</v>
      </c>
      <c r="D137" t="s">
        <v>2826</v>
      </c>
    </row>
    <row r="138" spans="2:4" x14ac:dyDescent="0.3">
      <c r="B138" t="s">
        <v>5409</v>
      </c>
      <c r="C138" t="s">
        <v>3720</v>
      </c>
      <c r="D138" t="s">
        <v>2826</v>
      </c>
    </row>
    <row r="139" spans="2:4" x14ac:dyDescent="0.3">
      <c r="B139" t="s">
        <v>5409</v>
      </c>
      <c r="C139" t="s">
        <v>3723</v>
      </c>
      <c r="D139" t="s">
        <v>2796</v>
      </c>
    </row>
    <row r="140" spans="2:4" x14ac:dyDescent="0.3">
      <c r="B140" t="s">
        <v>5409</v>
      </c>
      <c r="C140" t="s">
        <v>3723</v>
      </c>
      <c r="D140" t="s">
        <v>2796</v>
      </c>
    </row>
    <row r="141" spans="2:4" x14ac:dyDescent="0.3">
      <c r="B141" t="s">
        <v>5409</v>
      </c>
      <c r="C141" t="s">
        <v>3733</v>
      </c>
      <c r="D141" t="s">
        <v>2798</v>
      </c>
    </row>
    <row r="142" spans="2:4" x14ac:dyDescent="0.3">
      <c r="B142" t="s">
        <v>5409</v>
      </c>
      <c r="C142" t="s">
        <v>3733</v>
      </c>
      <c r="D142" t="s">
        <v>2798</v>
      </c>
    </row>
    <row r="143" spans="2:4" x14ac:dyDescent="0.3">
      <c r="B143" t="s">
        <v>5409</v>
      </c>
      <c r="C143" t="s">
        <v>3734</v>
      </c>
      <c r="D143" t="s">
        <v>2798</v>
      </c>
    </row>
    <row r="144" spans="2:4" x14ac:dyDescent="0.3">
      <c r="B144" t="s">
        <v>5409</v>
      </c>
      <c r="C144" t="s">
        <v>3734</v>
      </c>
      <c r="D144" t="s">
        <v>2798</v>
      </c>
    </row>
    <row r="145" spans="2:4" x14ac:dyDescent="0.3">
      <c r="B145" t="s">
        <v>5409</v>
      </c>
      <c r="C145" t="s">
        <v>3748</v>
      </c>
      <c r="D145" t="s">
        <v>2800</v>
      </c>
    </row>
    <row r="146" spans="2:4" x14ac:dyDescent="0.3">
      <c r="B146" t="s">
        <v>5409</v>
      </c>
      <c r="C146" t="s">
        <v>3748</v>
      </c>
      <c r="D146" t="s">
        <v>2800</v>
      </c>
    </row>
    <row r="147" spans="2:4" x14ac:dyDescent="0.3">
      <c r="B147" t="s">
        <v>5409</v>
      </c>
      <c r="C147" t="s">
        <v>3749</v>
      </c>
      <c r="D147" t="s">
        <v>2800</v>
      </c>
    </row>
    <row r="148" spans="2:4" x14ac:dyDescent="0.3">
      <c r="B148" t="s">
        <v>5409</v>
      </c>
      <c r="C148" t="s">
        <v>3749</v>
      </c>
      <c r="D148" t="s">
        <v>2800</v>
      </c>
    </row>
    <row r="149" spans="2:4" x14ac:dyDescent="0.3">
      <c r="B149" t="s">
        <v>5409</v>
      </c>
      <c r="C149" t="s">
        <v>3753</v>
      </c>
      <c r="D149" t="s">
        <v>2792</v>
      </c>
    </row>
    <row r="150" spans="2:4" x14ac:dyDescent="0.3">
      <c r="B150" t="s">
        <v>5409</v>
      </c>
      <c r="C150" t="s">
        <v>3753</v>
      </c>
      <c r="D150" t="s">
        <v>2792</v>
      </c>
    </row>
    <row r="151" spans="2:4" x14ac:dyDescent="0.3">
      <c r="B151" t="s">
        <v>5409</v>
      </c>
      <c r="C151" t="s">
        <v>3754</v>
      </c>
      <c r="D151" t="s">
        <v>2792</v>
      </c>
    </row>
    <row r="152" spans="2:4" x14ac:dyDescent="0.3">
      <c r="B152" t="s">
        <v>5409</v>
      </c>
      <c r="C152" t="s">
        <v>3754</v>
      </c>
      <c r="D152" t="s">
        <v>2792</v>
      </c>
    </row>
    <row r="153" spans="2:4" x14ac:dyDescent="0.3">
      <c r="B153" t="s">
        <v>5409</v>
      </c>
      <c r="C153" t="s">
        <v>3755</v>
      </c>
      <c r="D153" t="s">
        <v>2792</v>
      </c>
    </row>
    <row r="154" spans="2:4" x14ac:dyDescent="0.3">
      <c r="B154" t="s">
        <v>5409</v>
      </c>
      <c r="C154" t="s">
        <v>3755</v>
      </c>
      <c r="D154" t="s">
        <v>2792</v>
      </c>
    </row>
    <row r="155" spans="2:4" x14ac:dyDescent="0.3">
      <c r="B155" t="s">
        <v>5409</v>
      </c>
      <c r="C155" t="s">
        <v>3756</v>
      </c>
      <c r="D155" t="s">
        <v>2792</v>
      </c>
    </row>
    <row r="156" spans="2:4" x14ac:dyDescent="0.3">
      <c r="B156" t="s">
        <v>5409</v>
      </c>
      <c r="C156" t="s">
        <v>3756</v>
      </c>
      <c r="D156" t="s">
        <v>2792</v>
      </c>
    </row>
    <row r="157" spans="2:4" x14ac:dyDescent="0.3">
      <c r="B157" t="s">
        <v>5409</v>
      </c>
      <c r="C157" t="s">
        <v>3757</v>
      </c>
      <c r="D157" t="s">
        <v>2792</v>
      </c>
    </row>
    <row r="158" spans="2:4" x14ac:dyDescent="0.3">
      <c r="B158" t="s">
        <v>5409</v>
      </c>
      <c r="C158" t="s">
        <v>3757</v>
      </c>
      <c r="D158" t="s">
        <v>2792</v>
      </c>
    </row>
    <row r="159" spans="2:4" x14ac:dyDescent="0.3">
      <c r="B159" t="s">
        <v>5409</v>
      </c>
      <c r="C159" t="s">
        <v>3758</v>
      </c>
      <c r="D159" t="s">
        <v>2792</v>
      </c>
    </row>
    <row r="160" spans="2:4" x14ac:dyDescent="0.3">
      <c r="B160" t="s">
        <v>5409</v>
      </c>
      <c r="C160" t="s">
        <v>3758</v>
      </c>
      <c r="D160" t="s">
        <v>2792</v>
      </c>
    </row>
    <row r="161" spans="2:4" x14ac:dyDescent="0.3">
      <c r="B161" t="s">
        <v>5409</v>
      </c>
      <c r="C161" t="s">
        <v>3759</v>
      </c>
      <c r="D161" t="s">
        <v>2792</v>
      </c>
    </row>
    <row r="162" spans="2:4" x14ac:dyDescent="0.3">
      <c r="B162" t="s">
        <v>5409</v>
      </c>
      <c r="C162" t="s">
        <v>3759</v>
      </c>
      <c r="D162" t="s">
        <v>2792</v>
      </c>
    </row>
    <row r="163" spans="2:4" x14ac:dyDescent="0.3">
      <c r="B163" t="s">
        <v>5409</v>
      </c>
      <c r="C163" t="s">
        <v>3760</v>
      </c>
      <c r="D163" t="s">
        <v>2792</v>
      </c>
    </row>
    <row r="164" spans="2:4" x14ac:dyDescent="0.3">
      <c r="B164" t="s">
        <v>5409</v>
      </c>
      <c r="C164" t="s">
        <v>3760</v>
      </c>
      <c r="D164" t="s">
        <v>2792</v>
      </c>
    </row>
    <row r="165" spans="2:4" x14ac:dyDescent="0.3">
      <c r="B165" t="s">
        <v>5409</v>
      </c>
      <c r="C165" t="s">
        <v>3761</v>
      </c>
      <c r="D165" t="s">
        <v>2792</v>
      </c>
    </row>
    <row r="166" spans="2:4" x14ac:dyDescent="0.3">
      <c r="B166" t="s">
        <v>5409</v>
      </c>
      <c r="C166" t="s">
        <v>3761</v>
      </c>
      <c r="D166" t="s">
        <v>2792</v>
      </c>
    </row>
    <row r="167" spans="2:4" x14ac:dyDescent="0.3">
      <c r="B167" t="s">
        <v>5409</v>
      </c>
      <c r="C167" t="s">
        <v>3762</v>
      </c>
      <c r="D167" t="s">
        <v>2792</v>
      </c>
    </row>
    <row r="168" spans="2:4" x14ac:dyDescent="0.3">
      <c r="B168" t="s">
        <v>5409</v>
      </c>
      <c r="C168" t="s">
        <v>3762</v>
      </c>
      <c r="D168" t="s">
        <v>2792</v>
      </c>
    </row>
    <row r="169" spans="2:4" x14ac:dyDescent="0.3">
      <c r="B169" t="s">
        <v>5409</v>
      </c>
      <c r="C169" t="s">
        <v>3763</v>
      </c>
      <c r="D169" t="s">
        <v>2792</v>
      </c>
    </row>
    <row r="170" spans="2:4" x14ac:dyDescent="0.3">
      <c r="B170" t="s">
        <v>5409</v>
      </c>
      <c r="C170" t="s">
        <v>3763</v>
      </c>
      <c r="D170" t="s">
        <v>2792</v>
      </c>
    </row>
    <row r="171" spans="2:4" x14ac:dyDescent="0.3">
      <c r="B171" t="s">
        <v>5409</v>
      </c>
      <c r="C171" t="s">
        <v>3764</v>
      </c>
      <c r="D171" t="s">
        <v>2792</v>
      </c>
    </row>
    <row r="172" spans="2:4" x14ac:dyDescent="0.3">
      <c r="B172" t="s">
        <v>5409</v>
      </c>
      <c r="C172" t="s">
        <v>3764</v>
      </c>
      <c r="D172" t="s">
        <v>2792</v>
      </c>
    </row>
    <row r="173" spans="2:4" x14ac:dyDescent="0.3">
      <c r="B173" t="s">
        <v>5409</v>
      </c>
      <c r="C173" t="s">
        <v>3765</v>
      </c>
      <c r="D173" t="s">
        <v>2792</v>
      </c>
    </row>
    <row r="174" spans="2:4" x14ac:dyDescent="0.3">
      <c r="B174" t="s">
        <v>5409</v>
      </c>
      <c r="C174" t="s">
        <v>3765</v>
      </c>
      <c r="D174" t="s">
        <v>2792</v>
      </c>
    </row>
    <row r="175" spans="2:4" x14ac:dyDescent="0.3">
      <c r="B175" t="s">
        <v>5409</v>
      </c>
      <c r="C175" t="s">
        <v>3766</v>
      </c>
      <c r="D175" t="s">
        <v>2792</v>
      </c>
    </row>
    <row r="176" spans="2:4" x14ac:dyDescent="0.3">
      <c r="B176" t="s">
        <v>5409</v>
      </c>
      <c r="C176" t="s">
        <v>3766</v>
      </c>
      <c r="D176" t="s">
        <v>2792</v>
      </c>
    </row>
    <row r="177" spans="2:4" x14ac:dyDescent="0.3">
      <c r="B177" t="s">
        <v>5409</v>
      </c>
      <c r="C177" t="s">
        <v>3767</v>
      </c>
      <c r="D177" t="s">
        <v>2792</v>
      </c>
    </row>
    <row r="178" spans="2:4" x14ac:dyDescent="0.3">
      <c r="B178" t="s">
        <v>5409</v>
      </c>
      <c r="C178" t="s">
        <v>3767</v>
      </c>
      <c r="D178" t="s">
        <v>2792</v>
      </c>
    </row>
    <row r="179" spans="2:4" x14ac:dyDescent="0.3">
      <c r="B179" t="s">
        <v>5409</v>
      </c>
      <c r="C179" t="s">
        <v>3768</v>
      </c>
      <c r="D179" t="s">
        <v>2792</v>
      </c>
    </row>
    <row r="180" spans="2:4" x14ac:dyDescent="0.3">
      <c r="B180" t="s">
        <v>5409</v>
      </c>
      <c r="C180" t="s">
        <v>3768</v>
      </c>
      <c r="D180" t="s">
        <v>2792</v>
      </c>
    </row>
    <row r="181" spans="2:4" x14ac:dyDescent="0.3">
      <c r="B181" t="s">
        <v>5409</v>
      </c>
      <c r="C181" t="s">
        <v>3769</v>
      </c>
      <c r="D181" t="s">
        <v>2792</v>
      </c>
    </row>
    <row r="182" spans="2:4" x14ac:dyDescent="0.3">
      <c r="B182" t="s">
        <v>5409</v>
      </c>
      <c r="C182" t="s">
        <v>3769</v>
      </c>
      <c r="D182" t="s">
        <v>2792</v>
      </c>
    </row>
    <row r="183" spans="2:4" x14ac:dyDescent="0.3">
      <c r="B183" t="s">
        <v>5409</v>
      </c>
      <c r="C183" t="s">
        <v>3770</v>
      </c>
      <c r="D183" t="s">
        <v>2792</v>
      </c>
    </row>
    <row r="184" spans="2:4" x14ac:dyDescent="0.3">
      <c r="B184" t="s">
        <v>5409</v>
      </c>
      <c r="C184" t="s">
        <v>3770</v>
      </c>
      <c r="D184" t="s">
        <v>2792</v>
      </c>
    </row>
    <row r="185" spans="2:4" x14ac:dyDescent="0.3">
      <c r="B185" t="s">
        <v>5409</v>
      </c>
      <c r="C185" t="s">
        <v>3771</v>
      </c>
      <c r="D185" t="s">
        <v>2792</v>
      </c>
    </row>
    <row r="186" spans="2:4" x14ac:dyDescent="0.3">
      <c r="B186" t="s">
        <v>5409</v>
      </c>
      <c r="C186" t="s">
        <v>3771</v>
      </c>
      <c r="D186" t="s">
        <v>2792</v>
      </c>
    </row>
    <row r="187" spans="2:4" x14ac:dyDescent="0.3">
      <c r="B187" t="s">
        <v>5409</v>
      </c>
      <c r="C187" t="s">
        <v>3772</v>
      </c>
      <c r="D187" t="s">
        <v>2792</v>
      </c>
    </row>
    <row r="188" spans="2:4" x14ac:dyDescent="0.3">
      <c r="B188" t="s">
        <v>5409</v>
      </c>
      <c r="C188" t="s">
        <v>3772</v>
      </c>
      <c r="D188" t="s">
        <v>2792</v>
      </c>
    </row>
    <row r="189" spans="2:4" x14ac:dyDescent="0.3">
      <c r="B189" t="s">
        <v>5409</v>
      </c>
      <c r="C189" t="s">
        <v>3773</v>
      </c>
      <c r="D189" t="s">
        <v>2792</v>
      </c>
    </row>
    <row r="190" spans="2:4" x14ac:dyDescent="0.3">
      <c r="B190" t="s">
        <v>5409</v>
      </c>
      <c r="C190" t="s">
        <v>3773</v>
      </c>
      <c r="D190" t="s">
        <v>2792</v>
      </c>
    </row>
    <row r="191" spans="2:4" x14ac:dyDescent="0.3">
      <c r="B191" t="s">
        <v>5409</v>
      </c>
      <c r="C191" t="s">
        <v>3774</v>
      </c>
      <c r="D191" t="s">
        <v>2792</v>
      </c>
    </row>
    <row r="192" spans="2:4" x14ac:dyDescent="0.3">
      <c r="B192" t="s">
        <v>5409</v>
      </c>
      <c r="C192" t="s">
        <v>3774</v>
      </c>
      <c r="D192" t="s">
        <v>2792</v>
      </c>
    </row>
    <row r="193" spans="2:4" x14ac:dyDescent="0.3">
      <c r="B193" t="s">
        <v>5409</v>
      </c>
      <c r="C193" t="s">
        <v>3775</v>
      </c>
      <c r="D193" t="s">
        <v>2792</v>
      </c>
    </row>
    <row r="194" spans="2:4" x14ac:dyDescent="0.3">
      <c r="B194" t="s">
        <v>5409</v>
      </c>
      <c r="C194" t="s">
        <v>3775</v>
      </c>
      <c r="D194" t="s">
        <v>2792</v>
      </c>
    </row>
    <row r="195" spans="2:4" x14ac:dyDescent="0.3">
      <c r="B195" t="s">
        <v>5409</v>
      </c>
      <c r="C195" t="s">
        <v>3776</v>
      </c>
      <c r="D195" t="s">
        <v>2792</v>
      </c>
    </row>
    <row r="196" spans="2:4" x14ac:dyDescent="0.3">
      <c r="B196" t="s">
        <v>5409</v>
      </c>
      <c r="C196" t="s">
        <v>3776</v>
      </c>
      <c r="D196" t="s">
        <v>2792</v>
      </c>
    </row>
    <row r="197" spans="2:4" x14ac:dyDescent="0.3">
      <c r="B197" t="s">
        <v>5409</v>
      </c>
      <c r="C197" t="s">
        <v>3777</v>
      </c>
      <c r="D197" t="s">
        <v>2792</v>
      </c>
    </row>
    <row r="198" spans="2:4" x14ac:dyDescent="0.3">
      <c r="B198" t="s">
        <v>5409</v>
      </c>
      <c r="C198" t="s">
        <v>3777</v>
      </c>
      <c r="D198" t="s">
        <v>2792</v>
      </c>
    </row>
    <row r="199" spans="2:4" x14ac:dyDescent="0.3">
      <c r="B199" t="s">
        <v>5409</v>
      </c>
      <c r="C199" t="s">
        <v>3778</v>
      </c>
      <c r="D199" t="s">
        <v>2792</v>
      </c>
    </row>
    <row r="200" spans="2:4" x14ac:dyDescent="0.3">
      <c r="B200" t="s">
        <v>5409</v>
      </c>
      <c r="C200" t="s">
        <v>3778</v>
      </c>
      <c r="D200" t="s">
        <v>2792</v>
      </c>
    </row>
    <row r="201" spans="2:4" x14ac:dyDescent="0.3">
      <c r="B201" t="s">
        <v>5409</v>
      </c>
      <c r="C201" t="s">
        <v>3779</v>
      </c>
      <c r="D201" t="s">
        <v>2792</v>
      </c>
    </row>
    <row r="202" spans="2:4" x14ac:dyDescent="0.3">
      <c r="B202" t="s">
        <v>5409</v>
      </c>
      <c r="C202" t="s">
        <v>3779</v>
      </c>
      <c r="D202" t="s">
        <v>2792</v>
      </c>
    </row>
    <row r="203" spans="2:4" x14ac:dyDescent="0.3">
      <c r="B203" t="s">
        <v>5409</v>
      </c>
      <c r="C203" t="s">
        <v>3780</v>
      </c>
      <c r="D203" t="s">
        <v>2792</v>
      </c>
    </row>
    <row r="204" spans="2:4" x14ac:dyDescent="0.3">
      <c r="B204" t="s">
        <v>5409</v>
      </c>
      <c r="C204" t="s">
        <v>3780</v>
      </c>
      <c r="D204" t="s">
        <v>2792</v>
      </c>
    </row>
    <row r="205" spans="2:4" x14ac:dyDescent="0.3">
      <c r="B205" t="s">
        <v>5409</v>
      </c>
      <c r="C205" t="s">
        <v>3781</v>
      </c>
      <c r="D205" t="s">
        <v>2792</v>
      </c>
    </row>
    <row r="206" spans="2:4" x14ac:dyDescent="0.3">
      <c r="B206" t="s">
        <v>5409</v>
      </c>
      <c r="C206" t="s">
        <v>3782</v>
      </c>
      <c r="D206" t="s">
        <v>2792</v>
      </c>
    </row>
    <row r="207" spans="2:4" x14ac:dyDescent="0.3">
      <c r="B207" t="s">
        <v>5409</v>
      </c>
      <c r="C207" t="s">
        <v>3783</v>
      </c>
      <c r="D207" t="s">
        <v>2792</v>
      </c>
    </row>
    <row r="208" spans="2:4" x14ac:dyDescent="0.3">
      <c r="B208" t="s">
        <v>5409</v>
      </c>
      <c r="C208" t="s">
        <v>3784</v>
      </c>
      <c r="D208" t="s">
        <v>2792</v>
      </c>
    </row>
    <row r="209" spans="2:4" x14ac:dyDescent="0.3">
      <c r="B209" t="s">
        <v>5409</v>
      </c>
      <c r="C209" t="s">
        <v>3785</v>
      </c>
      <c r="D209" t="s">
        <v>2792</v>
      </c>
    </row>
    <row r="210" spans="2:4" x14ac:dyDescent="0.3">
      <c r="B210" t="s">
        <v>5409</v>
      </c>
      <c r="C210" t="s">
        <v>3786</v>
      </c>
      <c r="D210" t="s">
        <v>2792</v>
      </c>
    </row>
    <row r="211" spans="2:4" x14ac:dyDescent="0.3">
      <c r="B211" t="s">
        <v>5409</v>
      </c>
      <c r="C211" t="s">
        <v>3787</v>
      </c>
      <c r="D211" t="s">
        <v>2798</v>
      </c>
    </row>
    <row r="212" spans="2:4" x14ac:dyDescent="0.3">
      <c r="B212" t="s">
        <v>5409</v>
      </c>
      <c r="C212" t="s">
        <v>3787</v>
      </c>
      <c r="D212" t="s">
        <v>2798</v>
      </c>
    </row>
    <row r="213" spans="2:4" x14ac:dyDescent="0.3">
      <c r="B213" t="s">
        <v>5409</v>
      </c>
      <c r="C213" t="s">
        <v>3788</v>
      </c>
      <c r="D213" t="s">
        <v>2798</v>
      </c>
    </row>
    <row r="214" spans="2:4" x14ac:dyDescent="0.3">
      <c r="B214" t="s">
        <v>5409</v>
      </c>
      <c r="C214" t="s">
        <v>3788</v>
      </c>
      <c r="D214" t="s">
        <v>2798</v>
      </c>
    </row>
    <row r="215" spans="2:4" x14ac:dyDescent="0.3">
      <c r="B215" t="s">
        <v>5409</v>
      </c>
      <c r="C215" t="s">
        <v>3789</v>
      </c>
      <c r="D215" t="s">
        <v>2798</v>
      </c>
    </row>
    <row r="216" spans="2:4" x14ac:dyDescent="0.3">
      <c r="B216" t="s">
        <v>5409</v>
      </c>
      <c r="C216" t="s">
        <v>3789</v>
      </c>
      <c r="D216" t="s">
        <v>2798</v>
      </c>
    </row>
    <row r="217" spans="2:4" x14ac:dyDescent="0.3">
      <c r="B217" t="s">
        <v>5409</v>
      </c>
      <c r="C217" t="s">
        <v>3790</v>
      </c>
      <c r="D217" t="s">
        <v>2798</v>
      </c>
    </row>
    <row r="218" spans="2:4" x14ac:dyDescent="0.3">
      <c r="B218" t="s">
        <v>5409</v>
      </c>
      <c r="C218" t="s">
        <v>3790</v>
      </c>
      <c r="D218" t="s">
        <v>2798</v>
      </c>
    </row>
    <row r="219" spans="2:4" x14ac:dyDescent="0.3">
      <c r="B219" t="s">
        <v>5409</v>
      </c>
      <c r="C219" t="s">
        <v>4060</v>
      </c>
      <c r="D219" t="s">
        <v>2819</v>
      </c>
    </row>
    <row r="220" spans="2:4" x14ac:dyDescent="0.3">
      <c r="B220" t="s">
        <v>5409</v>
      </c>
      <c r="C220" t="s">
        <v>4060</v>
      </c>
      <c r="D220" t="s">
        <v>2819</v>
      </c>
    </row>
    <row r="221" spans="2:4" x14ac:dyDescent="0.3">
      <c r="B221" t="s">
        <v>5409</v>
      </c>
      <c r="C221" t="s">
        <v>3791</v>
      </c>
      <c r="D221" t="s">
        <v>2800</v>
      </c>
    </row>
    <row r="222" spans="2:4" x14ac:dyDescent="0.3">
      <c r="B222" t="s">
        <v>5409</v>
      </c>
      <c r="C222" t="s">
        <v>3791</v>
      </c>
      <c r="D222" t="s">
        <v>2800</v>
      </c>
    </row>
    <row r="223" spans="2:4" x14ac:dyDescent="0.3">
      <c r="B223" t="s">
        <v>5409</v>
      </c>
      <c r="C223" t="s">
        <v>3792</v>
      </c>
      <c r="D223" t="s">
        <v>2800</v>
      </c>
    </row>
    <row r="224" spans="2:4" x14ac:dyDescent="0.3">
      <c r="B224" t="s">
        <v>5409</v>
      </c>
      <c r="C224" t="s">
        <v>3792</v>
      </c>
      <c r="D224" t="s">
        <v>2800</v>
      </c>
    </row>
    <row r="225" spans="2:4" x14ac:dyDescent="0.3">
      <c r="B225" t="s">
        <v>5409</v>
      </c>
      <c r="C225" t="s">
        <v>3793</v>
      </c>
      <c r="D225" t="s">
        <v>2800</v>
      </c>
    </row>
    <row r="226" spans="2:4" x14ac:dyDescent="0.3">
      <c r="B226" t="s">
        <v>5409</v>
      </c>
      <c r="C226" t="s">
        <v>3793</v>
      </c>
      <c r="D226" t="s">
        <v>2800</v>
      </c>
    </row>
    <row r="227" spans="2:4" x14ac:dyDescent="0.3">
      <c r="B227" t="s">
        <v>5409</v>
      </c>
      <c r="C227" t="s">
        <v>3795</v>
      </c>
      <c r="D227" t="s">
        <v>2792</v>
      </c>
    </row>
    <row r="228" spans="2:4" x14ac:dyDescent="0.3">
      <c r="B228" t="s">
        <v>5409</v>
      </c>
      <c r="C228" t="s">
        <v>3795</v>
      </c>
      <c r="D228" t="s">
        <v>2792</v>
      </c>
    </row>
    <row r="229" spans="2:4" x14ac:dyDescent="0.3">
      <c r="B229" t="s">
        <v>5409</v>
      </c>
      <c r="C229" t="s">
        <v>3796</v>
      </c>
      <c r="D229" t="s">
        <v>2792</v>
      </c>
    </row>
    <row r="230" spans="2:4" x14ac:dyDescent="0.3">
      <c r="B230" t="s">
        <v>5409</v>
      </c>
      <c r="C230" t="s">
        <v>3796</v>
      </c>
      <c r="D230" t="s">
        <v>2792</v>
      </c>
    </row>
    <row r="231" spans="2:4" x14ac:dyDescent="0.3">
      <c r="B231" t="s">
        <v>5409</v>
      </c>
      <c r="C231" t="s">
        <v>3797</v>
      </c>
      <c r="D231" t="s">
        <v>2792</v>
      </c>
    </row>
    <row r="232" spans="2:4" x14ac:dyDescent="0.3">
      <c r="B232" t="s">
        <v>5409</v>
      </c>
      <c r="C232" t="s">
        <v>3797</v>
      </c>
      <c r="D232" t="s">
        <v>2792</v>
      </c>
    </row>
    <row r="233" spans="2:4" x14ac:dyDescent="0.3">
      <c r="B233" t="s">
        <v>5409</v>
      </c>
      <c r="C233" t="s">
        <v>3798</v>
      </c>
      <c r="D233" t="s">
        <v>2792</v>
      </c>
    </row>
    <row r="234" spans="2:4" x14ac:dyDescent="0.3">
      <c r="B234" t="s">
        <v>5409</v>
      </c>
      <c r="C234" t="s">
        <v>3798</v>
      </c>
      <c r="D234" t="s">
        <v>2792</v>
      </c>
    </row>
    <row r="235" spans="2:4" x14ac:dyDescent="0.3">
      <c r="B235" t="s">
        <v>5409</v>
      </c>
      <c r="C235" t="s">
        <v>3799</v>
      </c>
      <c r="D235" t="s">
        <v>2792</v>
      </c>
    </row>
    <row r="236" spans="2:4" x14ac:dyDescent="0.3">
      <c r="B236" t="s">
        <v>5409</v>
      </c>
      <c r="C236" t="s">
        <v>3799</v>
      </c>
      <c r="D236" t="s">
        <v>2792</v>
      </c>
    </row>
    <row r="237" spans="2:4" x14ac:dyDescent="0.3">
      <c r="B237" t="s">
        <v>5409</v>
      </c>
      <c r="C237" t="s">
        <v>3800</v>
      </c>
      <c r="D237" t="s">
        <v>2792</v>
      </c>
    </row>
    <row r="238" spans="2:4" x14ac:dyDescent="0.3">
      <c r="B238" t="s">
        <v>5409</v>
      </c>
      <c r="C238" t="s">
        <v>3800</v>
      </c>
      <c r="D238" t="s">
        <v>2792</v>
      </c>
    </row>
    <row r="239" spans="2:4" x14ac:dyDescent="0.3">
      <c r="B239" t="s">
        <v>5409</v>
      </c>
      <c r="C239" t="s">
        <v>4778</v>
      </c>
      <c r="D239" t="s">
        <v>2787</v>
      </c>
    </row>
    <row r="240" spans="2:4" x14ac:dyDescent="0.3">
      <c r="B240" t="s">
        <v>5409</v>
      </c>
      <c r="C240" t="s">
        <v>4778</v>
      </c>
      <c r="D240" t="s">
        <v>2787</v>
      </c>
    </row>
    <row r="241" spans="2:4" x14ac:dyDescent="0.3">
      <c r="B241" t="s">
        <v>5409</v>
      </c>
      <c r="C241" t="s">
        <v>4779</v>
      </c>
      <c r="D241" t="s">
        <v>2787</v>
      </c>
    </row>
    <row r="242" spans="2:4" x14ac:dyDescent="0.3">
      <c r="B242" t="s">
        <v>5409</v>
      </c>
      <c r="C242" t="s">
        <v>4779</v>
      </c>
      <c r="D242" t="s">
        <v>2787</v>
      </c>
    </row>
    <row r="243" spans="2:4" x14ac:dyDescent="0.3">
      <c r="B243" t="s">
        <v>5409</v>
      </c>
      <c r="C243" t="s">
        <v>3801</v>
      </c>
      <c r="D243" t="s">
        <v>2792</v>
      </c>
    </row>
    <row r="244" spans="2:4" x14ac:dyDescent="0.3">
      <c r="B244" t="s">
        <v>5409</v>
      </c>
      <c r="C244" t="s">
        <v>3801</v>
      </c>
      <c r="D244" t="s">
        <v>2792</v>
      </c>
    </row>
    <row r="245" spans="2:4" x14ac:dyDescent="0.3">
      <c r="B245" t="s">
        <v>5409</v>
      </c>
      <c r="C245" t="s">
        <v>3802</v>
      </c>
      <c r="D245" t="s">
        <v>2792</v>
      </c>
    </row>
    <row r="246" spans="2:4" x14ac:dyDescent="0.3">
      <c r="B246" t="s">
        <v>5409</v>
      </c>
      <c r="C246" t="s">
        <v>3802</v>
      </c>
      <c r="D246" t="s">
        <v>2792</v>
      </c>
    </row>
    <row r="247" spans="2:4" x14ac:dyDescent="0.3">
      <c r="B247" t="s">
        <v>5409</v>
      </c>
      <c r="C247" t="s">
        <v>3803</v>
      </c>
      <c r="D247" t="s">
        <v>2792</v>
      </c>
    </row>
    <row r="248" spans="2:4" x14ac:dyDescent="0.3">
      <c r="B248" t="s">
        <v>5409</v>
      </c>
      <c r="C248" t="s">
        <v>3803</v>
      </c>
      <c r="D248" t="s">
        <v>2792</v>
      </c>
    </row>
    <row r="249" spans="2:4" x14ac:dyDescent="0.3">
      <c r="B249" t="s">
        <v>5409</v>
      </c>
      <c r="C249" t="s">
        <v>3804</v>
      </c>
      <c r="D249" t="s">
        <v>2792</v>
      </c>
    </row>
    <row r="250" spans="2:4" x14ac:dyDescent="0.3">
      <c r="B250" t="s">
        <v>5409</v>
      </c>
      <c r="C250" t="s">
        <v>3804</v>
      </c>
      <c r="D250" t="s">
        <v>2792</v>
      </c>
    </row>
    <row r="251" spans="2:4" x14ac:dyDescent="0.3">
      <c r="B251" t="s">
        <v>5409</v>
      </c>
      <c r="C251" t="s">
        <v>3805</v>
      </c>
      <c r="D251" t="s">
        <v>2792</v>
      </c>
    </row>
    <row r="252" spans="2:4" x14ac:dyDescent="0.3">
      <c r="B252" t="s">
        <v>5409</v>
      </c>
      <c r="C252" t="s">
        <v>3805</v>
      </c>
      <c r="D252" t="s">
        <v>2792</v>
      </c>
    </row>
    <row r="253" spans="2:4" x14ac:dyDescent="0.3">
      <c r="B253" t="s">
        <v>5409</v>
      </c>
      <c r="C253" t="s">
        <v>3806</v>
      </c>
      <c r="D253" t="s">
        <v>2792</v>
      </c>
    </row>
    <row r="254" spans="2:4" x14ac:dyDescent="0.3">
      <c r="B254" t="s">
        <v>5409</v>
      </c>
      <c r="C254" t="s">
        <v>3806</v>
      </c>
      <c r="D254" t="s">
        <v>2792</v>
      </c>
    </row>
    <row r="255" spans="2:4" x14ac:dyDescent="0.3">
      <c r="B255" t="s">
        <v>5409</v>
      </c>
      <c r="C255" t="s">
        <v>3807</v>
      </c>
      <c r="D255" t="s">
        <v>2792</v>
      </c>
    </row>
    <row r="256" spans="2:4" x14ac:dyDescent="0.3">
      <c r="B256" t="s">
        <v>5409</v>
      </c>
      <c r="C256" t="s">
        <v>3807</v>
      </c>
      <c r="D256" t="s">
        <v>2792</v>
      </c>
    </row>
    <row r="257" spans="2:4" x14ac:dyDescent="0.3">
      <c r="B257" t="s">
        <v>5409</v>
      </c>
      <c r="C257" t="s">
        <v>3808</v>
      </c>
      <c r="D257" t="s">
        <v>2792</v>
      </c>
    </row>
    <row r="258" spans="2:4" x14ac:dyDescent="0.3">
      <c r="B258" t="s">
        <v>5409</v>
      </c>
      <c r="C258" t="s">
        <v>3808</v>
      </c>
      <c r="D258" t="s">
        <v>2792</v>
      </c>
    </row>
    <row r="259" spans="2:4" x14ac:dyDescent="0.3">
      <c r="B259" t="s">
        <v>5409</v>
      </c>
      <c r="C259" t="s">
        <v>3809</v>
      </c>
      <c r="D259" t="s">
        <v>2792</v>
      </c>
    </row>
    <row r="260" spans="2:4" x14ac:dyDescent="0.3">
      <c r="B260" t="s">
        <v>5409</v>
      </c>
      <c r="C260" t="s">
        <v>3809</v>
      </c>
      <c r="D260" t="s">
        <v>2792</v>
      </c>
    </row>
    <row r="261" spans="2:4" x14ac:dyDescent="0.3">
      <c r="B261" t="s">
        <v>5409</v>
      </c>
      <c r="C261" t="s">
        <v>3810</v>
      </c>
      <c r="D261" t="s">
        <v>2792</v>
      </c>
    </row>
    <row r="262" spans="2:4" x14ac:dyDescent="0.3">
      <c r="B262" t="s">
        <v>5409</v>
      </c>
      <c r="C262" t="s">
        <v>3810</v>
      </c>
      <c r="D262" t="s">
        <v>2792</v>
      </c>
    </row>
    <row r="263" spans="2:4" x14ac:dyDescent="0.3">
      <c r="B263" t="s">
        <v>5409</v>
      </c>
      <c r="C263" t="s">
        <v>3811</v>
      </c>
      <c r="D263" t="s">
        <v>2800</v>
      </c>
    </row>
    <row r="264" spans="2:4" x14ac:dyDescent="0.3">
      <c r="B264" t="s">
        <v>5409</v>
      </c>
      <c r="C264" t="s">
        <v>3811</v>
      </c>
      <c r="D264" t="s">
        <v>2800</v>
      </c>
    </row>
    <row r="265" spans="2:4" x14ac:dyDescent="0.3">
      <c r="B265" t="s">
        <v>5409</v>
      </c>
      <c r="C265" t="s">
        <v>3812</v>
      </c>
      <c r="D265" t="s">
        <v>2800</v>
      </c>
    </row>
    <row r="266" spans="2:4" x14ac:dyDescent="0.3">
      <c r="B266" t="s">
        <v>5409</v>
      </c>
      <c r="C266" t="s">
        <v>3812</v>
      </c>
      <c r="D266" t="s">
        <v>2800</v>
      </c>
    </row>
    <row r="267" spans="2:4" x14ac:dyDescent="0.3">
      <c r="B267" t="s">
        <v>5409</v>
      </c>
      <c r="C267" t="s">
        <v>3813</v>
      </c>
      <c r="D267" t="s">
        <v>2792</v>
      </c>
    </row>
    <row r="268" spans="2:4" x14ac:dyDescent="0.3">
      <c r="B268" t="s">
        <v>5409</v>
      </c>
      <c r="C268" t="s">
        <v>3814</v>
      </c>
      <c r="D268" t="s">
        <v>2800</v>
      </c>
    </row>
    <row r="269" spans="2:4" x14ac:dyDescent="0.3">
      <c r="B269" t="s">
        <v>5409</v>
      </c>
      <c r="C269" t="s">
        <v>3815</v>
      </c>
      <c r="D269" t="s">
        <v>2792</v>
      </c>
    </row>
    <row r="270" spans="2:4" x14ac:dyDescent="0.3">
      <c r="B270" t="s">
        <v>5409</v>
      </c>
      <c r="C270" t="s">
        <v>3819</v>
      </c>
      <c r="D270" t="s">
        <v>2800</v>
      </c>
    </row>
    <row r="271" spans="2:4" x14ac:dyDescent="0.3">
      <c r="B271" t="s">
        <v>5409</v>
      </c>
      <c r="C271" t="s">
        <v>3821</v>
      </c>
      <c r="D271" t="s">
        <v>2792</v>
      </c>
    </row>
    <row r="272" spans="2:4" x14ac:dyDescent="0.3">
      <c r="B272" t="s">
        <v>5409</v>
      </c>
      <c r="C272" t="s">
        <v>3821</v>
      </c>
      <c r="D272" t="s">
        <v>2792</v>
      </c>
    </row>
    <row r="273" spans="2:4" x14ac:dyDescent="0.3">
      <c r="B273" t="s">
        <v>5409</v>
      </c>
      <c r="C273" t="s">
        <v>3822</v>
      </c>
      <c r="D273" t="s">
        <v>2792</v>
      </c>
    </row>
    <row r="274" spans="2:4" x14ac:dyDescent="0.3">
      <c r="B274" t="s">
        <v>5409</v>
      </c>
      <c r="C274" t="s">
        <v>3822</v>
      </c>
      <c r="D274" t="s">
        <v>2792</v>
      </c>
    </row>
    <row r="275" spans="2:4" x14ac:dyDescent="0.3">
      <c r="B275" t="s">
        <v>5409</v>
      </c>
      <c r="C275" t="s">
        <v>4780</v>
      </c>
      <c r="D275" t="s">
        <v>2792</v>
      </c>
    </row>
    <row r="276" spans="2:4" x14ac:dyDescent="0.3">
      <c r="B276" t="s">
        <v>5409</v>
      </c>
      <c r="C276" t="s">
        <v>4780</v>
      </c>
      <c r="D276" t="s">
        <v>2792</v>
      </c>
    </row>
    <row r="277" spans="2:4" x14ac:dyDescent="0.3">
      <c r="B277" t="s">
        <v>5409</v>
      </c>
      <c r="C277" t="s">
        <v>4781</v>
      </c>
      <c r="D277" t="s">
        <v>2792</v>
      </c>
    </row>
    <row r="278" spans="2:4" x14ac:dyDescent="0.3">
      <c r="B278" t="s">
        <v>5409</v>
      </c>
      <c r="C278" t="s">
        <v>4781</v>
      </c>
      <c r="D278" t="s">
        <v>2792</v>
      </c>
    </row>
    <row r="279" spans="2:4" x14ac:dyDescent="0.3">
      <c r="B279" t="s">
        <v>5409</v>
      </c>
      <c r="C279" t="s">
        <v>4782</v>
      </c>
      <c r="D279" t="s">
        <v>2792</v>
      </c>
    </row>
    <row r="280" spans="2:4" x14ac:dyDescent="0.3">
      <c r="B280" t="s">
        <v>5409</v>
      </c>
      <c r="C280" t="s">
        <v>4782</v>
      </c>
      <c r="D280" t="s">
        <v>2792</v>
      </c>
    </row>
    <row r="281" spans="2:4" x14ac:dyDescent="0.3">
      <c r="B281" t="s">
        <v>5409</v>
      </c>
      <c r="C281" t="s">
        <v>3823</v>
      </c>
      <c r="D281" t="s">
        <v>2819</v>
      </c>
    </row>
    <row r="282" spans="2:4" x14ac:dyDescent="0.3">
      <c r="B282" t="s">
        <v>5409</v>
      </c>
      <c r="C282" t="s">
        <v>3824</v>
      </c>
      <c r="D282" t="s">
        <v>2792</v>
      </c>
    </row>
    <row r="283" spans="2:4" x14ac:dyDescent="0.3">
      <c r="B283" t="s">
        <v>5409</v>
      </c>
      <c r="C283" t="s">
        <v>3825</v>
      </c>
      <c r="D283" t="s">
        <v>2792</v>
      </c>
    </row>
    <row r="284" spans="2:4" x14ac:dyDescent="0.3">
      <c r="B284" t="s">
        <v>5409</v>
      </c>
      <c r="C284" t="s">
        <v>3826</v>
      </c>
      <c r="D284" t="s">
        <v>2819</v>
      </c>
    </row>
    <row r="285" spans="2:4" x14ac:dyDescent="0.3">
      <c r="B285" t="s">
        <v>5409</v>
      </c>
      <c r="C285" t="s">
        <v>3826</v>
      </c>
      <c r="D285" t="s">
        <v>2819</v>
      </c>
    </row>
    <row r="286" spans="2:4" x14ac:dyDescent="0.3">
      <c r="B286" t="s">
        <v>5409</v>
      </c>
      <c r="C286" t="s">
        <v>3827</v>
      </c>
      <c r="D286" t="s">
        <v>2819</v>
      </c>
    </row>
    <row r="287" spans="2:4" x14ac:dyDescent="0.3">
      <c r="B287" t="s">
        <v>5409</v>
      </c>
      <c r="C287" t="s">
        <v>3828</v>
      </c>
      <c r="D287" t="s">
        <v>2800</v>
      </c>
    </row>
    <row r="288" spans="2:4" x14ac:dyDescent="0.3">
      <c r="B288" t="s">
        <v>5409</v>
      </c>
      <c r="C288" t="s">
        <v>3828</v>
      </c>
      <c r="D288" t="s">
        <v>2800</v>
      </c>
    </row>
    <row r="289" spans="2:4" x14ac:dyDescent="0.3">
      <c r="B289" t="s">
        <v>5409</v>
      </c>
      <c r="C289" t="s">
        <v>3829</v>
      </c>
      <c r="D289" t="s">
        <v>2800</v>
      </c>
    </row>
    <row r="290" spans="2:4" x14ac:dyDescent="0.3">
      <c r="B290" t="s">
        <v>5409</v>
      </c>
      <c r="C290" t="s">
        <v>3829</v>
      </c>
      <c r="D290" t="s">
        <v>2800</v>
      </c>
    </row>
    <row r="291" spans="2:4" x14ac:dyDescent="0.3">
      <c r="B291" t="s">
        <v>5409</v>
      </c>
      <c r="C291" t="s">
        <v>3830</v>
      </c>
      <c r="D291" t="s">
        <v>2800</v>
      </c>
    </row>
    <row r="292" spans="2:4" x14ac:dyDescent="0.3">
      <c r="B292" t="s">
        <v>5409</v>
      </c>
      <c r="C292" t="s">
        <v>3831</v>
      </c>
      <c r="D292" t="s">
        <v>2800</v>
      </c>
    </row>
    <row r="293" spans="2:4" x14ac:dyDescent="0.3">
      <c r="B293" t="s">
        <v>5409</v>
      </c>
      <c r="C293" t="s">
        <v>3831</v>
      </c>
      <c r="D293" t="s">
        <v>2800</v>
      </c>
    </row>
    <row r="294" spans="2:4" x14ac:dyDescent="0.3">
      <c r="B294" t="s">
        <v>5409</v>
      </c>
      <c r="C294" t="s">
        <v>3832</v>
      </c>
      <c r="D294" t="s">
        <v>2800</v>
      </c>
    </row>
    <row r="295" spans="2:4" x14ac:dyDescent="0.3">
      <c r="B295" t="s">
        <v>5409</v>
      </c>
      <c r="C295" t="s">
        <v>3832</v>
      </c>
      <c r="D295" t="s">
        <v>2800</v>
      </c>
    </row>
    <row r="296" spans="2:4" x14ac:dyDescent="0.3">
      <c r="B296" t="s">
        <v>5409</v>
      </c>
      <c r="C296" t="s">
        <v>3833</v>
      </c>
      <c r="D296" t="s">
        <v>2800</v>
      </c>
    </row>
    <row r="297" spans="2:4" x14ac:dyDescent="0.3">
      <c r="B297" t="s">
        <v>5409</v>
      </c>
      <c r="C297" t="s">
        <v>3833</v>
      </c>
      <c r="D297" t="s">
        <v>2800</v>
      </c>
    </row>
    <row r="298" spans="2:4" x14ac:dyDescent="0.3">
      <c r="B298" t="s">
        <v>5409</v>
      </c>
      <c r="C298" t="s">
        <v>3834</v>
      </c>
      <c r="D298" t="s">
        <v>2800</v>
      </c>
    </row>
    <row r="299" spans="2:4" x14ac:dyDescent="0.3">
      <c r="B299" t="s">
        <v>5409</v>
      </c>
      <c r="C299" t="s">
        <v>3834</v>
      </c>
      <c r="D299" t="s">
        <v>2800</v>
      </c>
    </row>
    <row r="300" spans="2:4" x14ac:dyDescent="0.3">
      <c r="B300" t="s">
        <v>5409</v>
      </c>
      <c r="C300" t="s">
        <v>3835</v>
      </c>
      <c r="D300" t="s">
        <v>2800</v>
      </c>
    </row>
    <row r="301" spans="2:4" x14ac:dyDescent="0.3">
      <c r="B301" t="s">
        <v>5409</v>
      </c>
      <c r="C301" t="s">
        <v>3835</v>
      </c>
      <c r="D301" t="s">
        <v>2800</v>
      </c>
    </row>
    <row r="302" spans="2:4" x14ac:dyDescent="0.3">
      <c r="B302" t="s">
        <v>5409</v>
      </c>
      <c r="C302" t="s">
        <v>3836</v>
      </c>
      <c r="D302" t="s">
        <v>2800</v>
      </c>
    </row>
    <row r="303" spans="2:4" x14ac:dyDescent="0.3">
      <c r="B303" t="s">
        <v>5409</v>
      </c>
      <c r="C303" t="s">
        <v>3836</v>
      </c>
      <c r="D303" t="s">
        <v>2800</v>
      </c>
    </row>
    <row r="304" spans="2:4" x14ac:dyDescent="0.3">
      <c r="B304" t="s">
        <v>5409</v>
      </c>
      <c r="C304" t="s">
        <v>3837</v>
      </c>
      <c r="D304" t="s">
        <v>2800</v>
      </c>
    </row>
    <row r="305" spans="2:4" x14ac:dyDescent="0.3">
      <c r="B305" t="s">
        <v>5409</v>
      </c>
      <c r="C305" t="s">
        <v>3837</v>
      </c>
      <c r="D305" t="s">
        <v>2800</v>
      </c>
    </row>
    <row r="306" spans="2:4" x14ac:dyDescent="0.3">
      <c r="B306" t="s">
        <v>5409</v>
      </c>
      <c r="C306" t="s">
        <v>3838</v>
      </c>
      <c r="D306" t="s">
        <v>2800</v>
      </c>
    </row>
    <row r="307" spans="2:4" x14ac:dyDescent="0.3">
      <c r="B307" t="s">
        <v>5409</v>
      </c>
      <c r="C307" t="s">
        <v>3838</v>
      </c>
      <c r="D307" t="s">
        <v>2800</v>
      </c>
    </row>
    <row r="308" spans="2:4" x14ac:dyDescent="0.3">
      <c r="B308" t="s">
        <v>5409</v>
      </c>
      <c r="C308" t="s">
        <v>3839</v>
      </c>
      <c r="D308" t="s">
        <v>2800</v>
      </c>
    </row>
    <row r="309" spans="2:4" x14ac:dyDescent="0.3">
      <c r="B309" t="s">
        <v>5409</v>
      </c>
      <c r="C309" t="s">
        <v>3839</v>
      </c>
      <c r="D309" t="s">
        <v>2800</v>
      </c>
    </row>
    <row r="310" spans="2:4" x14ac:dyDescent="0.3">
      <c r="B310" t="s">
        <v>5409</v>
      </c>
      <c r="C310" t="s">
        <v>3840</v>
      </c>
      <c r="D310" t="s">
        <v>2800</v>
      </c>
    </row>
    <row r="311" spans="2:4" x14ac:dyDescent="0.3">
      <c r="B311" t="s">
        <v>5409</v>
      </c>
      <c r="C311" t="s">
        <v>3840</v>
      </c>
      <c r="D311" t="s">
        <v>2800</v>
      </c>
    </row>
    <row r="312" spans="2:4" x14ac:dyDescent="0.3">
      <c r="B312" t="s">
        <v>5409</v>
      </c>
      <c r="C312" t="s">
        <v>3841</v>
      </c>
      <c r="D312" t="s">
        <v>2800</v>
      </c>
    </row>
    <row r="313" spans="2:4" x14ac:dyDescent="0.3">
      <c r="B313" t="s">
        <v>5409</v>
      </c>
      <c r="C313" t="s">
        <v>3841</v>
      </c>
      <c r="D313" t="s">
        <v>2800</v>
      </c>
    </row>
    <row r="314" spans="2:4" x14ac:dyDescent="0.3">
      <c r="B314" t="s">
        <v>5409</v>
      </c>
      <c r="C314" t="s">
        <v>3842</v>
      </c>
      <c r="D314" t="s">
        <v>2800</v>
      </c>
    </row>
    <row r="315" spans="2:4" x14ac:dyDescent="0.3">
      <c r="B315" t="s">
        <v>5409</v>
      </c>
      <c r="C315" t="s">
        <v>3842</v>
      </c>
      <c r="D315" t="s">
        <v>2800</v>
      </c>
    </row>
    <row r="316" spans="2:4" x14ac:dyDescent="0.3">
      <c r="B316" t="s">
        <v>5409</v>
      </c>
      <c r="C316" t="s">
        <v>3843</v>
      </c>
      <c r="D316" t="s">
        <v>2819</v>
      </c>
    </row>
    <row r="317" spans="2:4" x14ac:dyDescent="0.3">
      <c r="B317" t="s">
        <v>5409</v>
      </c>
      <c r="C317" t="s">
        <v>3843</v>
      </c>
      <c r="D317" t="s">
        <v>2819</v>
      </c>
    </row>
    <row r="318" spans="2:4" x14ac:dyDescent="0.3">
      <c r="B318" t="s">
        <v>5409</v>
      </c>
      <c r="C318" t="s">
        <v>3844</v>
      </c>
      <c r="D318" t="s">
        <v>2819</v>
      </c>
    </row>
    <row r="319" spans="2:4" x14ac:dyDescent="0.3">
      <c r="B319" t="s">
        <v>5409</v>
      </c>
      <c r="C319" t="s">
        <v>3844</v>
      </c>
      <c r="D319" t="s">
        <v>2819</v>
      </c>
    </row>
    <row r="320" spans="2:4" x14ac:dyDescent="0.3">
      <c r="B320" t="s">
        <v>5409</v>
      </c>
      <c r="C320" t="s">
        <v>3845</v>
      </c>
      <c r="D320" t="s">
        <v>2819</v>
      </c>
    </row>
    <row r="321" spans="2:4" x14ac:dyDescent="0.3">
      <c r="B321" t="s">
        <v>5409</v>
      </c>
      <c r="C321" t="s">
        <v>3845</v>
      </c>
      <c r="D321" t="s">
        <v>2819</v>
      </c>
    </row>
    <row r="322" spans="2:4" x14ac:dyDescent="0.3">
      <c r="B322" t="s">
        <v>5409</v>
      </c>
      <c r="C322" t="s">
        <v>3846</v>
      </c>
      <c r="D322" t="s">
        <v>2819</v>
      </c>
    </row>
    <row r="323" spans="2:4" x14ac:dyDescent="0.3">
      <c r="B323" t="s">
        <v>5409</v>
      </c>
      <c r="C323" t="s">
        <v>3846</v>
      </c>
      <c r="D323" t="s">
        <v>2819</v>
      </c>
    </row>
    <row r="324" spans="2:4" x14ac:dyDescent="0.3">
      <c r="B324" t="s">
        <v>5409</v>
      </c>
      <c r="C324" t="s">
        <v>3847</v>
      </c>
      <c r="D324" t="s">
        <v>2819</v>
      </c>
    </row>
    <row r="325" spans="2:4" x14ac:dyDescent="0.3">
      <c r="B325" t="s">
        <v>5409</v>
      </c>
      <c r="C325" t="s">
        <v>3847</v>
      </c>
      <c r="D325" t="s">
        <v>2819</v>
      </c>
    </row>
    <row r="326" spans="2:4" x14ac:dyDescent="0.3">
      <c r="B326" t="s">
        <v>5409</v>
      </c>
      <c r="C326" t="s">
        <v>3848</v>
      </c>
      <c r="D326" t="s">
        <v>2819</v>
      </c>
    </row>
    <row r="327" spans="2:4" x14ac:dyDescent="0.3">
      <c r="B327" t="s">
        <v>5409</v>
      </c>
      <c r="C327" t="s">
        <v>3848</v>
      </c>
      <c r="D327" t="s">
        <v>2819</v>
      </c>
    </row>
    <row r="328" spans="2:4" x14ac:dyDescent="0.3">
      <c r="B328" t="s">
        <v>5409</v>
      </c>
      <c r="C328" t="s">
        <v>3851</v>
      </c>
      <c r="D328" t="s">
        <v>2800</v>
      </c>
    </row>
    <row r="329" spans="2:4" x14ac:dyDescent="0.3">
      <c r="B329" t="s">
        <v>5409</v>
      </c>
      <c r="C329" t="s">
        <v>3852</v>
      </c>
      <c r="D329" t="s">
        <v>2819</v>
      </c>
    </row>
    <row r="330" spans="2:4" x14ac:dyDescent="0.3">
      <c r="B330" t="s">
        <v>5409</v>
      </c>
      <c r="C330" t="s">
        <v>3852</v>
      </c>
      <c r="D330" t="s">
        <v>2819</v>
      </c>
    </row>
    <row r="331" spans="2:4" x14ac:dyDescent="0.3">
      <c r="B331" t="s">
        <v>5409</v>
      </c>
      <c r="C331" t="s">
        <v>3853</v>
      </c>
      <c r="D331" t="s">
        <v>2819</v>
      </c>
    </row>
    <row r="332" spans="2:4" x14ac:dyDescent="0.3">
      <c r="B332" t="s">
        <v>5409</v>
      </c>
      <c r="C332" t="s">
        <v>3853</v>
      </c>
      <c r="D332" t="s">
        <v>2819</v>
      </c>
    </row>
    <row r="333" spans="2:4" x14ac:dyDescent="0.3">
      <c r="B333" t="s">
        <v>5409</v>
      </c>
      <c r="C333" t="s">
        <v>3854</v>
      </c>
      <c r="D333" t="s">
        <v>2819</v>
      </c>
    </row>
    <row r="334" spans="2:4" x14ac:dyDescent="0.3">
      <c r="B334" t="s">
        <v>5409</v>
      </c>
      <c r="C334" t="s">
        <v>3854</v>
      </c>
      <c r="D334" t="s">
        <v>2819</v>
      </c>
    </row>
    <row r="335" spans="2:4" x14ac:dyDescent="0.3">
      <c r="B335" t="s">
        <v>5409</v>
      </c>
      <c r="C335" t="s">
        <v>3855</v>
      </c>
      <c r="D335" t="s">
        <v>2819</v>
      </c>
    </row>
    <row r="336" spans="2:4" x14ac:dyDescent="0.3">
      <c r="B336" t="s">
        <v>5409</v>
      </c>
      <c r="C336" t="s">
        <v>3855</v>
      </c>
      <c r="D336" t="s">
        <v>2819</v>
      </c>
    </row>
    <row r="337" spans="2:4" x14ac:dyDescent="0.3">
      <c r="B337" t="s">
        <v>5409</v>
      </c>
      <c r="C337" t="s">
        <v>3856</v>
      </c>
      <c r="D337" t="s">
        <v>2819</v>
      </c>
    </row>
    <row r="338" spans="2:4" x14ac:dyDescent="0.3">
      <c r="B338" t="s">
        <v>5409</v>
      </c>
      <c r="C338" t="s">
        <v>3856</v>
      </c>
      <c r="D338" t="s">
        <v>2819</v>
      </c>
    </row>
    <row r="339" spans="2:4" x14ac:dyDescent="0.3">
      <c r="B339" t="s">
        <v>5409</v>
      </c>
      <c r="C339" t="s">
        <v>3857</v>
      </c>
      <c r="D339" t="s">
        <v>2819</v>
      </c>
    </row>
    <row r="340" spans="2:4" x14ac:dyDescent="0.3">
      <c r="B340" t="s">
        <v>5409</v>
      </c>
      <c r="C340" t="s">
        <v>3857</v>
      </c>
      <c r="D340" t="s">
        <v>2819</v>
      </c>
    </row>
    <row r="341" spans="2:4" x14ac:dyDescent="0.3">
      <c r="B341" t="s">
        <v>5409</v>
      </c>
      <c r="C341" t="s">
        <v>3858</v>
      </c>
      <c r="D341" t="s">
        <v>2819</v>
      </c>
    </row>
    <row r="342" spans="2:4" x14ac:dyDescent="0.3">
      <c r="B342" t="s">
        <v>5409</v>
      </c>
      <c r="C342" t="s">
        <v>3858</v>
      </c>
      <c r="D342" t="s">
        <v>2819</v>
      </c>
    </row>
    <row r="343" spans="2:4" x14ac:dyDescent="0.3">
      <c r="B343" t="s">
        <v>5409</v>
      </c>
      <c r="C343" t="s">
        <v>3859</v>
      </c>
      <c r="D343" t="s">
        <v>2819</v>
      </c>
    </row>
    <row r="344" spans="2:4" x14ac:dyDescent="0.3">
      <c r="B344" t="s">
        <v>5409</v>
      </c>
      <c r="C344" t="s">
        <v>3859</v>
      </c>
      <c r="D344" t="s">
        <v>2819</v>
      </c>
    </row>
    <row r="345" spans="2:4" x14ac:dyDescent="0.3">
      <c r="B345" t="s">
        <v>5409</v>
      </c>
      <c r="C345" t="s">
        <v>3860</v>
      </c>
      <c r="D345" t="s">
        <v>2819</v>
      </c>
    </row>
    <row r="346" spans="2:4" x14ac:dyDescent="0.3">
      <c r="B346" t="s">
        <v>5409</v>
      </c>
      <c r="C346" t="s">
        <v>3860</v>
      </c>
      <c r="D346" t="s">
        <v>2819</v>
      </c>
    </row>
    <row r="347" spans="2:4" x14ac:dyDescent="0.3">
      <c r="B347" t="s">
        <v>5409</v>
      </c>
      <c r="C347" t="s">
        <v>3861</v>
      </c>
      <c r="D347" t="s">
        <v>2819</v>
      </c>
    </row>
    <row r="348" spans="2:4" x14ac:dyDescent="0.3">
      <c r="B348" t="s">
        <v>5409</v>
      </c>
      <c r="C348" t="s">
        <v>3861</v>
      </c>
      <c r="D348" t="s">
        <v>2819</v>
      </c>
    </row>
    <row r="349" spans="2:4" x14ac:dyDescent="0.3">
      <c r="B349" t="s">
        <v>5409</v>
      </c>
      <c r="C349" t="s">
        <v>3862</v>
      </c>
      <c r="D349" t="s">
        <v>2819</v>
      </c>
    </row>
    <row r="350" spans="2:4" x14ac:dyDescent="0.3">
      <c r="B350" t="s">
        <v>5409</v>
      </c>
      <c r="C350" t="s">
        <v>3862</v>
      </c>
      <c r="D350" t="s">
        <v>2819</v>
      </c>
    </row>
    <row r="351" spans="2:4" x14ac:dyDescent="0.3">
      <c r="B351" t="s">
        <v>5409</v>
      </c>
      <c r="C351" t="s">
        <v>3863</v>
      </c>
      <c r="D351" t="s">
        <v>2819</v>
      </c>
    </row>
    <row r="352" spans="2:4" x14ac:dyDescent="0.3">
      <c r="B352" t="s">
        <v>5409</v>
      </c>
      <c r="C352" t="s">
        <v>3863</v>
      </c>
      <c r="D352" t="s">
        <v>2819</v>
      </c>
    </row>
    <row r="353" spans="2:4" x14ac:dyDescent="0.3">
      <c r="B353" t="s">
        <v>5409</v>
      </c>
      <c r="C353" t="s">
        <v>3864</v>
      </c>
      <c r="D353" t="s">
        <v>2819</v>
      </c>
    </row>
    <row r="354" spans="2:4" x14ac:dyDescent="0.3">
      <c r="B354" t="s">
        <v>5409</v>
      </c>
      <c r="C354" t="s">
        <v>3864</v>
      </c>
      <c r="D354" t="s">
        <v>2819</v>
      </c>
    </row>
    <row r="355" spans="2:4" x14ac:dyDescent="0.3">
      <c r="B355" t="s">
        <v>5409</v>
      </c>
      <c r="C355" t="s">
        <v>3865</v>
      </c>
      <c r="D355" t="s">
        <v>2819</v>
      </c>
    </row>
    <row r="356" spans="2:4" x14ac:dyDescent="0.3">
      <c r="B356" t="s">
        <v>5409</v>
      </c>
      <c r="C356" t="s">
        <v>3865</v>
      </c>
      <c r="D356" t="s">
        <v>2819</v>
      </c>
    </row>
    <row r="357" spans="2:4" x14ac:dyDescent="0.3">
      <c r="B357" t="s">
        <v>5409</v>
      </c>
      <c r="C357" t="s">
        <v>3866</v>
      </c>
      <c r="D357" t="s">
        <v>2819</v>
      </c>
    </row>
    <row r="358" spans="2:4" x14ac:dyDescent="0.3">
      <c r="B358" t="s">
        <v>5409</v>
      </c>
      <c r="C358" t="s">
        <v>3866</v>
      </c>
      <c r="D358" t="s">
        <v>2819</v>
      </c>
    </row>
    <row r="359" spans="2:4" x14ac:dyDescent="0.3">
      <c r="B359" t="s">
        <v>5409</v>
      </c>
      <c r="C359" t="s">
        <v>3867</v>
      </c>
      <c r="D359" t="s">
        <v>2792</v>
      </c>
    </row>
    <row r="360" spans="2:4" x14ac:dyDescent="0.3">
      <c r="B360" t="s">
        <v>5409</v>
      </c>
      <c r="C360" t="s">
        <v>3867</v>
      </c>
      <c r="D360" t="s">
        <v>2792</v>
      </c>
    </row>
    <row r="361" spans="2:4" x14ac:dyDescent="0.3">
      <c r="B361" t="s">
        <v>5409</v>
      </c>
      <c r="C361" t="s">
        <v>3868</v>
      </c>
      <c r="D361" t="s">
        <v>2792</v>
      </c>
    </row>
    <row r="362" spans="2:4" x14ac:dyDescent="0.3">
      <c r="B362" t="s">
        <v>5409</v>
      </c>
      <c r="C362" t="s">
        <v>3868</v>
      </c>
      <c r="D362" t="s">
        <v>2792</v>
      </c>
    </row>
    <row r="363" spans="2:4" x14ac:dyDescent="0.3">
      <c r="B363" t="s">
        <v>5409</v>
      </c>
      <c r="C363" t="s">
        <v>3869</v>
      </c>
      <c r="D363" t="s">
        <v>2792</v>
      </c>
    </row>
    <row r="364" spans="2:4" x14ac:dyDescent="0.3">
      <c r="B364" t="s">
        <v>5409</v>
      </c>
      <c r="C364" t="s">
        <v>3869</v>
      </c>
      <c r="D364" t="s">
        <v>2792</v>
      </c>
    </row>
    <row r="365" spans="2:4" x14ac:dyDescent="0.3">
      <c r="B365" t="s">
        <v>5409</v>
      </c>
      <c r="C365" t="s">
        <v>3870</v>
      </c>
      <c r="D365" t="s">
        <v>2792</v>
      </c>
    </row>
    <row r="366" spans="2:4" x14ac:dyDescent="0.3">
      <c r="B366" t="s">
        <v>5409</v>
      </c>
      <c r="C366" t="s">
        <v>3870</v>
      </c>
      <c r="D366" t="s">
        <v>2792</v>
      </c>
    </row>
    <row r="367" spans="2:4" x14ac:dyDescent="0.3">
      <c r="B367" t="s">
        <v>5409</v>
      </c>
      <c r="C367" t="s">
        <v>3871</v>
      </c>
      <c r="D367" t="s">
        <v>2792</v>
      </c>
    </row>
    <row r="368" spans="2:4" x14ac:dyDescent="0.3">
      <c r="B368" t="s">
        <v>5409</v>
      </c>
      <c r="C368" t="s">
        <v>3871</v>
      </c>
      <c r="D368" t="s">
        <v>2792</v>
      </c>
    </row>
    <row r="369" spans="2:4" x14ac:dyDescent="0.3">
      <c r="B369" t="s">
        <v>5409</v>
      </c>
      <c r="C369" t="s">
        <v>3872</v>
      </c>
      <c r="D369" t="s">
        <v>2792</v>
      </c>
    </row>
    <row r="370" spans="2:4" x14ac:dyDescent="0.3">
      <c r="B370" t="s">
        <v>5409</v>
      </c>
      <c r="C370" t="s">
        <v>3872</v>
      </c>
      <c r="D370" t="s">
        <v>2792</v>
      </c>
    </row>
    <row r="371" spans="2:4" x14ac:dyDescent="0.3">
      <c r="B371" t="s">
        <v>5409</v>
      </c>
      <c r="C371" t="s">
        <v>3873</v>
      </c>
      <c r="D371" t="s">
        <v>2792</v>
      </c>
    </row>
    <row r="372" spans="2:4" x14ac:dyDescent="0.3">
      <c r="B372" t="s">
        <v>5409</v>
      </c>
      <c r="C372" t="s">
        <v>3873</v>
      </c>
      <c r="D372" t="s">
        <v>2792</v>
      </c>
    </row>
    <row r="373" spans="2:4" x14ac:dyDescent="0.3">
      <c r="B373" t="s">
        <v>5409</v>
      </c>
      <c r="C373" t="s">
        <v>3874</v>
      </c>
      <c r="D373" t="s">
        <v>2792</v>
      </c>
    </row>
    <row r="374" spans="2:4" x14ac:dyDescent="0.3">
      <c r="B374" t="s">
        <v>5409</v>
      </c>
      <c r="C374" t="s">
        <v>3874</v>
      </c>
      <c r="D374" t="s">
        <v>2792</v>
      </c>
    </row>
    <row r="375" spans="2:4" x14ac:dyDescent="0.3">
      <c r="B375" t="s">
        <v>5409</v>
      </c>
      <c r="C375" t="s">
        <v>3875</v>
      </c>
      <c r="D375" t="s">
        <v>2792</v>
      </c>
    </row>
    <row r="376" spans="2:4" x14ac:dyDescent="0.3">
      <c r="B376" t="s">
        <v>5409</v>
      </c>
      <c r="C376" t="s">
        <v>3875</v>
      </c>
      <c r="D376" t="s">
        <v>2792</v>
      </c>
    </row>
    <row r="377" spans="2:4" x14ac:dyDescent="0.3">
      <c r="B377" t="s">
        <v>5409</v>
      </c>
      <c r="C377" t="s">
        <v>3876</v>
      </c>
      <c r="D377" t="s">
        <v>2792</v>
      </c>
    </row>
    <row r="378" spans="2:4" x14ac:dyDescent="0.3">
      <c r="B378" t="s">
        <v>5409</v>
      </c>
      <c r="C378" t="s">
        <v>3876</v>
      </c>
      <c r="D378" t="s">
        <v>2792</v>
      </c>
    </row>
    <row r="379" spans="2:4" x14ac:dyDescent="0.3">
      <c r="B379" t="s">
        <v>5409</v>
      </c>
      <c r="C379" t="s">
        <v>3877</v>
      </c>
      <c r="D379" t="s">
        <v>2792</v>
      </c>
    </row>
    <row r="380" spans="2:4" x14ac:dyDescent="0.3">
      <c r="B380" t="s">
        <v>5409</v>
      </c>
      <c r="C380" t="s">
        <v>3877</v>
      </c>
      <c r="D380" t="s">
        <v>2792</v>
      </c>
    </row>
    <row r="381" spans="2:4" x14ac:dyDescent="0.3">
      <c r="B381" t="s">
        <v>5409</v>
      </c>
      <c r="C381" t="s">
        <v>3878</v>
      </c>
      <c r="D381" t="s">
        <v>2792</v>
      </c>
    </row>
    <row r="382" spans="2:4" x14ac:dyDescent="0.3">
      <c r="B382" t="s">
        <v>5409</v>
      </c>
      <c r="C382" t="s">
        <v>3878</v>
      </c>
      <c r="D382" t="s">
        <v>2792</v>
      </c>
    </row>
    <row r="383" spans="2:4" x14ac:dyDescent="0.3">
      <c r="B383" t="s">
        <v>5409</v>
      </c>
      <c r="C383" t="s">
        <v>3879</v>
      </c>
      <c r="D383" t="s">
        <v>2792</v>
      </c>
    </row>
    <row r="384" spans="2:4" x14ac:dyDescent="0.3">
      <c r="B384" t="s">
        <v>5409</v>
      </c>
      <c r="C384" t="s">
        <v>3879</v>
      </c>
      <c r="D384" t="s">
        <v>2792</v>
      </c>
    </row>
    <row r="385" spans="2:4" x14ac:dyDescent="0.3">
      <c r="B385" t="s">
        <v>5409</v>
      </c>
      <c r="C385" t="s">
        <v>3880</v>
      </c>
      <c r="D385" t="s">
        <v>2792</v>
      </c>
    </row>
    <row r="386" spans="2:4" x14ac:dyDescent="0.3">
      <c r="B386" t="s">
        <v>5409</v>
      </c>
      <c r="C386" t="s">
        <v>3881</v>
      </c>
      <c r="D386" t="s">
        <v>2792</v>
      </c>
    </row>
    <row r="387" spans="2:4" x14ac:dyDescent="0.3">
      <c r="B387" t="s">
        <v>5409</v>
      </c>
      <c r="C387" t="s">
        <v>3882</v>
      </c>
      <c r="D387" t="s">
        <v>2792</v>
      </c>
    </row>
    <row r="388" spans="2:4" x14ac:dyDescent="0.3">
      <c r="B388" t="s">
        <v>5409</v>
      </c>
      <c r="C388" t="s">
        <v>3883</v>
      </c>
      <c r="D388" t="s">
        <v>2792</v>
      </c>
    </row>
    <row r="389" spans="2:4" x14ac:dyDescent="0.3">
      <c r="B389" t="s">
        <v>5409</v>
      </c>
      <c r="C389" t="s">
        <v>3884</v>
      </c>
      <c r="D389" t="s">
        <v>2792</v>
      </c>
    </row>
    <row r="390" spans="2:4" x14ac:dyDescent="0.3">
      <c r="B390" t="s">
        <v>5409</v>
      </c>
      <c r="C390" t="s">
        <v>3885</v>
      </c>
      <c r="D390" t="s">
        <v>2792</v>
      </c>
    </row>
    <row r="391" spans="2:4" x14ac:dyDescent="0.3">
      <c r="B391" t="s">
        <v>5409</v>
      </c>
      <c r="C391" t="s">
        <v>3885</v>
      </c>
      <c r="D391" t="s">
        <v>2792</v>
      </c>
    </row>
    <row r="392" spans="2:4" x14ac:dyDescent="0.3">
      <c r="B392" t="s">
        <v>5409</v>
      </c>
      <c r="C392" t="s">
        <v>3886</v>
      </c>
      <c r="D392" t="s">
        <v>2792</v>
      </c>
    </row>
    <row r="393" spans="2:4" x14ac:dyDescent="0.3">
      <c r="B393" t="s">
        <v>5409</v>
      </c>
      <c r="C393" t="s">
        <v>3886</v>
      </c>
      <c r="D393" t="s">
        <v>2792</v>
      </c>
    </row>
    <row r="394" spans="2:4" x14ac:dyDescent="0.3">
      <c r="B394" t="s">
        <v>5409</v>
      </c>
      <c r="C394" t="s">
        <v>3887</v>
      </c>
      <c r="D394" t="s">
        <v>2792</v>
      </c>
    </row>
    <row r="395" spans="2:4" x14ac:dyDescent="0.3">
      <c r="B395" t="s">
        <v>5409</v>
      </c>
      <c r="C395" t="s">
        <v>3887</v>
      </c>
      <c r="D395" t="s">
        <v>2792</v>
      </c>
    </row>
    <row r="396" spans="2:4" x14ac:dyDescent="0.3">
      <c r="B396" t="s">
        <v>5409</v>
      </c>
      <c r="C396" t="s">
        <v>3888</v>
      </c>
      <c r="D396" t="s">
        <v>2792</v>
      </c>
    </row>
    <row r="397" spans="2:4" x14ac:dyDescent="0.3">
      <c r="B397" t="s">
        <v>5409</v>
      </c>
      <c r="C397" t="s">
        <v>3888</v>
      </c>
      <c r="D397" t="s">
        <v>2792</v>
      </c>
    </row>
    <row r="398" spans="2:4" x14ac:dyDescent="0.3">
      <c r="B398" t="s">
        <v>5409</v>
      </c>
      <c r="C398" t="s">
        <v>3889</v>
      </c>
      <c r="D398" t="s">
        <v>2792</v>
      </c>
    </row>
    <row r="399" spans="2:4" x14ac:dyDescent="0.3">
      <c r="B399" t="s">
        <v>5409</v>
      </c>
      <c r="C399" t="s">
        <v>3889</v>
      </c>
      <c r="D399" t="s">
        <v>2792</v>
      </c>
    </row>
    <row r="400" spans="2:4" x14ac:dyDescent="0.3">
      <c r="B400" t="s">
        <v>5409</v>
      </c>
      <c r="C400" t="s">
        <v>3890</v>
      </c>
      <c r="D400" t="s">
        <v>2792</v>
      </c>
    </row>
    <row r="401" spans="2:4" x14ac:dyDescent="0.3">
      <c r="B401" t="s">
        <v>5409</v>
      </c>
      <c r="C401" t="s">
        <v>3890</v>
      </c>
      <c r="D401" t="s">
        <v>2792</v>
      </c>
    </row>
    <row r="402" spans="2:4" x14ac:dyDescent="0.3">
      <c r="B402" t="s">
        <v>5409</v>
      </c>
      <c r="C402" t="s">
        <v>3891</v>
      </c>
      <c r="D402" t="s">
        <v>2792</v>
      </c>
    </row>
    <row r="403" spans="2:4" x14ac:dyDescent="0.3">
      <c r="B403" t="s">
        <v>5409</v>
      </c>
      <c r="C403" t="s">
        <v>3891</v>
      </c>
      <c r="D403" t="s">
        <v>2792</v>
      </c>
    </row>
    <row r="404" spans="2:4" x14ac:dyDescent="0.3">
      <c r="B404" t="s">
        <v>5409</v>
      </c>
      <c r="C404" t="s">
        <v>3892</v>
      </c>
      <c r="D404" t="s">
        <v>2792</v>
      </c>
    </row>
    <row r="405" spans="2:4" x14ac:dyDescent="0.3">
      <c r="B405" t="s">
        <v>5409</v>
      </c>
      <c r="C405" t="s">
        <v>3892</v>
      </c>
      <c r="D405" t="s">
        <v>2792</v>
      </c>
    </row>
    <row r="406" spans="2:4" x14ac:dyDescent="0.3">
      <c r="B406" t="s">
        <v>5409</v>
      </c>
      <c r="C406" t="s">
        <v>3893</v>
      </c>
      <c r="D406" t="s">
        <v>2792</v>
      </c>
    </row>
    <row r="407" spans="2:4" x14ac:dyDescent="0.3">
      <c r="B407" t="s">
        <v>5409</v>
      </c>
      <c r="C407" t="s">
        <v>3893</v>
      </c>
      <c r="D407" t="s">
        <v>2792</v>
      </c>
    </row>
    <row r="408" spans="2:4" x14ac:dyDescent="0.3">
      <c r="B408" t="s">
        <v>5409</v>
      </c>
      <c r="C408" t="s">
        <v>3894</v>
      </c>
      <c r="D408" t="s">
        <v>2792</v>
      </c>
    </row>
    <row r="409" spans="2:4" x14ac:dyDescent="0.3">
      <c r="B409" t="s">
        <v>5409</v>
      </c>
      <c r="C409" t="s">
        <v>3894</v>
      </c>
      <c r="D409" t="s">
        <v>2792</v>
      </c>
    </row>
    <row r="410" spans="2:4" x14ac:dyDescent="0.3">
      <c r="B410" t="s">
        <v>5409</v>
      </c>
      <c r="C410" t="s">
        <v>3895</v>
      </c>
      <c r="D410" t="s">
        <v>2792</v>
      </c>
    </row>
    <row r="411" spans="2:4" x14ac:dyDescent="0.3">
      <c r="B411" t="s">
        <v>5409</v>
      </c>
      <c r="C411" t="s">
        <v>3895</v>
      </c>
      <c r="D411" t="s">
        <v>2792</v>
      </c>
    </row>
    <row r="412" spans="2:4" x14ac:dyDescent="0.3">
      <c r="B412" t="s">
        <v>5409</v>
      </c>
      <c r="C412" t="s">
        <v>3896</v>
      </c>
      <c r="D412" t="s">
        <v>2792</v>
      </c>
    </row>
    <row r="413" spans="2:4" x14ac:dyDescent="0.3">
      <c r="B413" t="s">
        <v>5409</v>
      </c>
      <c r="C413" t="s">
        <v>3896</v>
      </c>
      <c r="D413" t="s">
        <v>2792</v>
      </c>
    </row>
    <row r="414" spans="2:4" x14ac:dyDescent="0.3">
      <c r="B414" t="s">
        <v>5409</v>
      </c>
      <c r="C414" t="s">
        <v>3897</v>
      </c>
      <c r="D414" t="s">
        <v>2792</v>
      </c>
    </row>
    <row r="415" spans="2:4" x14ac:dyDescent="0.3">
      <c r="B415" t="s">
        <v>5409</v>
      </c>
      <c r="C415" t="s">
        <v>3897</v>
      </c>
      <c r="D415" t="s">
        <v>2792</v>
      </c>
    </row>
    <row r="416" spans="2:4" x14ac:dyDescent="0.3">
      <c r="B416" t="s">
        <v>5409</v>
      </c>
      <c r="C416" t="s">
        <v>4783</v>
      </c>
      <c r="D416" t="s">
        <v>2787</v>
      </c>
    </row>
    <row r="417" spans="2:4" x14ac:dyDescent="0.3">
      <c r="B417" t="s">
        <v>5409</v>
      </c>
      <c r="C417" t="s">
        <v>4783</v>
      </c>
      <c r="D417" t="s">
        <v>2787</v>
      </c>
    </row>
    <row r="418" spans="2:4" x14ac:dyDescent="0.3">
      <c r="B418" t="s">
        <v>5409</v>
      </c>
      <c r="C418" t="s">
        <v>4784</v>
      </c>
      <c r="D418" t="s">
        <v>2787</v>
      </c>
    </row>
    <row r="419" spans="2:4" x14ac:dyDescent="0.3">
      <c r="B419" t="s">
        <v>5409</v>
      </c>
      <c r="C419" t="s">
        <v>4784</v>
      </c>
      <c r="D419" t="s">
        <v>2787</v>
      </c>
    </row>
    <row r="420" spans="2:4" x14ac:dyDescent="0.3">
      <c r="B420" t="s">
        <v>5409</v>
      </c>
      <c r="C420" t="s">
        <v>3898</v>
      </c>
      <c r="D420" t="s">
        <v>2792</v>
      </c>
    </row>
    <row r="421" spans="2:4" x14ac:dyDescent="0.3">
      <c r="B421" t="s">
        <v>5409</v>
      </c>
      <c r="C421" t="s">
        <v>3898</v>
      </c>
      <c r="D421" t="s">
        <v>2792</v>
      </c>
    </row>
    <row r="422" spans="2:4" x14ac:dyDescent="0.3">
      <c r="B422" t="s">
        <v>5409</v>
      </c>
      <c r="C422" t="s">
        <v>4785</v>
      </c>
      <c r="D422" t="s">
        <v>2787</v>
      </c>
    </row>
    <row r="423" spans="2:4" x14ac:dyDescent="0.3">
      <c r="B423" t="s">
        <v>5409</v>
      </c>
      <c r="C423" t="s">
        <v>4785</v>
      </c>
      <c r="D423" t="s">
        <v>2787</v>
      </c>
    </row>
    <row r="424" spans="2:4" x14ac:dyDescent="0.3">
      <c r="B424" t="s">
        <v>5409</v>
      </c>
      <c r="C424" t="s">
        <v>4786</v>
      </c>
      <c r="D424" t="s">
        <v>2787</v>
      </c>
    </row>
    <row r="425" spans="2:4" x14ac:dyDescent="0.3">
      <c r="B425" t="s">
        <v>5409</v>
      </c>
      <c r="C425" t="s">
        <v>4786</v>
      </c>
      <c r="D425" t="s">
        <v>2787</v>
      </c>
    </row>
    <row r="426" spans="2:4" x14ac:dyDescent="0.3">
      <c r="B426" t="s">
        <v>5409</v>
      </c>
      <c r="C426" t="s">
        <v>3899</v>
      </c>
      <c r="D426" t="s">
        <v>2792</v>
      </c>
    </row>
    <row r="427" spans="2:4" x14ac:dyDescent="0.3">
      <c r="B427" t="s">
        <v>5409</v>
      </c>
      <c r="C427" t="s">
        <v>3899</v>
      </c>
      <c r="D427" t="s">
        <v>2792</v>
      </c>
    </row>
    <row r="428" spans="2:4" x14ac:dyDescent="0.3">
      <c r="B428" t="s">
        <v>5409</v>
      </c>
      <c r="C428" t="s">
        <v>3900</v>
      </c>
      <c r="D428" t="s">
        <v>2792</v>
      </c>
    </row>
    <row r="429" spans="2:4" x14ac:dyDescent="0.3">
      <c r="B429" t="s">
        <v>5409</v>
      </c>
      <c r="C429" t="s">
        <v>3900</v>
      </c>
      <c r="D429" t="s">
        <v>2792</v>
      </c>
    </row>
    <row r="430" spans="2:4" x14ac:dyDescent="0.3">
      <c r="B430" t="s">
        <v>5409</v>
      </c>
      <c r="C430" t="s">
        <v>3901</v>
      </c>
      <c r="D430" t="s">
        <v>2792</v>
      </c>
    </row>
    <row r="431" spans="2:4" x14ac:dyDescent="0.3">
      <c r="B431" t="s">
        <v>5409</v>
      </c>
      <c r="C431" t="s">
        <v>3901</v>
      </c>
      <c r="D431" t="s">
        <v>2792</v>
      </c>
    </row>
    <row r="432" spans="2:4" x14ac:dyDescent="0.3">
      <c r="B432" t="s">
        <v>5409</v>
      </c>
      <c r="C432" t="s">
        <v>3902</v>
      </c>
      <c r="D432" t="s">
        <v>2792</v>
      </c>
    </row>
    <row r="433" spans="2:4" x14ac:dyDescent="0.3">
      <c r="B433" t="s">
        <v>5409</v>
      </c>
      <c r="C433" t="s">
        <v>3902</v>
      </c>
      <c r="D433" t="s">
        <v>2792</v>
      </c>
    </row>
    <row r="434" spans="2:4" x14ac:dyDescent="0.3">
      <c r="B434" t="s">
        <v>5409</v>
      </c>
      <c r="C434" t="s">
        <v>3903</v>
      </c>
      <c r="D434" t="s">
        <v>2792</v>
      </c>
    </row>
    <row r="435" spans="2:4" x14ac:dyDescent="0.3">
      <c r="B435" t="s">
        <v>5409</v>
      </c>
      <c r="C435" t="s">
        <v>3903</v>
      </c>
      <c r="D435" t="s">
        <v>2792</v>
      </c>
    </row>
    <row r="436" spans="2:4" x14ac:dyDescent="0.3">
      <c r="B436" t="s">
        <v>5409</v>
      </c>
      <c r="C436" t="s">
        <v>3904</v>
      </c>
      <c r="D436" t="s">
        <v>2792</v>
      </c>
    </row>
    <row r="437" spans="2:4" x14ac:dyDescent="0.3">
      <c r="B437" t="s">
        <v>5409</v>
      </c>
      <c r="C437" t="s">
        <v>3904</v>
      </c>
      <c r="D437" t="s">
        <v>2792</v>
      </c>
    </row>
    <row r="438" spans="2:4" x14ac:dyDescent="0.3">
      <c r="B438" t="s">
        <v>5409</v>
      </c>
      <c r="C438" t="s">
        <v>3905</v>
      </c>
      <c r="D438" t="s">
        <v>2792</v>
      </c>
    </row>
    <row r="439" spans="2:4" x14ac:dyDescent="0.3">
      <c r="B439" t="s">
        <v>5409</v>
      </c>
      <c r="C439" t="s">
        <v>3905</v>
      </c>
      <c r="D439" t="s">
        <v>2792</v>
      </c>
    </row>
    <row r="440" spans="2:4" x14ac:dyDescent="0.3">
      <c r="B440" t="s">
        <v>5409</v>
      </c>
      <c r="C440" t="s">
        <v>3906</v>
      </c>
      <c r="D440" t="s">
        <v>2792</v>
      </c>
    </row>
    <row r="441" spans="2:4" x14ac:dyDescent="0.3">
      <c r="B441" t="s">
        <v>5409</v>
      </c>
      <c r="C441" t="s">
        <v>3906</v>
      </c>
      <c r="D441" t="s">
        <v>2792</v>
      </c>
    </row>
    <row r="442" spans="2:4" x14ac:dyDescent="0.3">
      <c r="B442" t="s">
        <v>5409</v>
      </c>
      <c r="C442" t="s">
        <v>3907</v>
      </c>
      <c r="D442" t="s">
        <v>2792</v>
      </c>
    </row>
    <row r="443" spans="2:4" x14ac:dyDescent="0.3">
      <c r="B443" t="s">
        <v>5409</v>
      </c>
      <c r="C443" t="s">
        <v>3908</v>
      </c>
      <c r="D443" t="s">
        <v>2792</v>
      </c>
    </row>
    <row r="444" spans="2:4" x14ac:dyDescent="0.3">
      <c r="B444" t="s">
        <v>5409</v>
      </c>
      <c r="C444" t="s">
        <v>3909</v>
      </c>
      <c r="D444" t="s">
        <v>2792</v>
      </c>
    </row>
    <row r="445" spans="2:4" x14ac:dyDescent="0.3">
      <c r="B445" t="s">
        <v>5409</v>
      </c>
      <c r="C445" t="s">
        <v>3909</v>
      </c>
      <c r="D445" t="s">
        <v>2792</v>
      </c>
    </row>
    <row r="446" spans="2:4" x14ac:dyDescent="0.3">
      <c r="B446" t="s">
        <v>5409</v>
      </c>
      <c r="C446" t="s">
        <v>3910</v>
      </c>
      <c r="D446" t="s">
        <v>2792</v>
      </c>
    </row>
    <row r="447" spans="2:4" x14ac:dyDescent="0.3">
      <c r="B447" t="s">
        <v>5409</v>
      </c>
      <c r="C447" t="s">
        <v>3910</v>
      </c>
      <c r="D447" t="s">
        <v>2792</v>
      </c>
    </row>
    <row r="448" spans="2:4" x14ac:dyDescent="0.3">
      <c r="B448" t="s">
        <v>5409</v>
      </c>
      <c r="C448" t="s">
        <v>3911</v>
      </c>
      <c r="D448" t="s">
        <v>2792</v>
      </c>
    </row>
    <row r="449" spans="2:4" x14ac:dyDescent="0.3">
      <c r="B449" t="s">
        <v>5409</v>
      </c>
      <c r="C449" t="s">
        <v>3911</v>
      </c>
      <c r="D449" t="s">
        <v>2792</v>
      </c>
    </row>
    <row r="450" spans="2:4" x14ac:dyDescent="0.3">
      <c r="B450" t="s">
        <v>5409</v>
      </c>
      <c r="C450" t="s">
        <v>3912</v>
      </c>
      <c r="D450" t="s">
        <v>2792</v>
      </c>
    </row>
    <row r="451" spans="2:4" x14ac:dyDescent="0.3">
      <c r="B451" t="s">
        <v>5409</v>
      </c>
      <c r="C451" t="s">
        <v>3912</v>
      </c>
      <c r="D451" t="s">
        <v>2792</v>
      </c>
    </row>
    <row r="452" spans="2:4" x14ac:dyDescent="0.3">
      <c r="B452" t="s">
        <v>5409</v>
      </c>
      <c r="C452" t="s">
        <v>3913</v>
      </c>
      <c r="D452" t="s">
        <v>2792</v>
      </c>
    </row>
    <row r="453" spans="2:4" x14ac:dyDescent="0.3">
      <c r="B453" t="s">
        <v>5409</v>
      </c>
      <c r="C453" t="s">
        <v>3914</v>
      </c>
      <c r="D453" t="s">
        <v>2792</v>
      </c>
    </row>
    <row r="454" spans="2:4" x14ac:dyDescent="0.3">
      <c r="B454" t="s">
        <v>5409</v>
      </c>
      <c r="C454" t="s">
        <v>3915</v>
      </c>
      <c r="D454" t="s">
        <v>2792</v>
      </c>
    </row>
    <row r="455" spans="2:4" x14ac:dyDescent="0.3">
      <c r="B455" t="s">
        <v>5409</v>
      </c>
      <c r="C455" t="s">
        <v>3916</v>
      </c>
      <c r="D455" t="s">
        <v>2800</v>
      </c>
    </row>
    <row r="456" spans="2:4" x14ac:dyDescent="0.3">
      <c r="B456" t="s">
        <v>5409</v>
      </c>
      <c r="C456" t="s">
        <v>3916</v>
      </c>
      <c r="D456" t="s">
        <v>2800</v>
      </c>
    </row>
    <row r="457" spans="2:4" x14ac:dyDescent="0.3">
      <c r="B457" t="s">
        <v>5409</v>
      </c>
      <c r="C457" t="s">
        <v>3917</v>
      </c>
      <c r="D457" t="s">
        <v>2800</v>
      </c>
    </row>
    <row r="458" spans="2:4" x14ac:dyDescent="0.3">
      <c r="B458" t="s">
        <v>5409</v>
      </c>
      <c r="C458" t="s">
        <v>3917</v>
      </c>
      <c r="D458" t="s">
        <v>2800</v>
      </c>
    </row>
    <row r="459" spans="2:4" x14ac:dyDescent="0.3">
      <c r="B459" t="s">
        <v>5409</v>
      </c>
      <c r="C459" t="s">
        <v>3920</v>
      </c>
      <c r="D459" t="s">
        <v>2800</v>
      </c>
    </row>
    <row r="460" spans="2:4" x14ac:dyDescent="0.3">
      <c r="B460" t="s">
        <v>5410</v>
      </c>
      <c r="C460" t="s">
        <v>3722</v>
      </c>
      <c r="D460" t="s">
        <v>2798</v>
      </c>
    </row>
    <row r="461" spans="2:4" x14ac:dyDescent="0.3">
      <c r="B461" t="s">
        <v>5410</v>
      </c>
      <c r="C461" t="s">
        <v>3722</v>
      </c>
      <c r="D461" t="s">
        <v>2798</v>
      </c>
    </row>
    <row r="462" spans="2:4" x14ac:dyDescent="0.3">
      <c r="B462" t="s">
        <v>5410</v>
      </c>
      <c r="C462" t="s">
        <v>3726</v>
      </c>
      <c r="D462" t="s">
        <v>2798</v>
      </c>
    </row>
    <row r="463" spans="2:4" x14ac:dyDescent="0.3">
      <c r="B463" t="s">
        <v>5410</v>
      </c>
      <c r="C463" t="s">
        <v>3726</v>
      </c>
      <c r="D463" t="s">
        <v>2798</v>
      </c>
    </row>
    <row r="464" spans="2:4" x14ac:dyDescent="0.3">
      <c r="B464" t="s">
        <v>5410</v>
      </c>
      <c r="C464" t="s">
        <v>4077</v>
      </c>
      <c r="D464" t="s">
        <v>2792</v>
      </c>
    </row>
    <row r="465" spans="2:4" x14ac:dyDescent="0.3">
      <c r="B465" t="s">
        <v>5410</v>
      </c>
      <c r="C465" t="s">
        <v>4077</v>
      </c>
      <c r="D465" t="s">
        <v>2792</v>
      </c>
    </row>
  </sheetData>
  <autoFilter ref="B1:D1" xr:uid="{B57AC4C3-2210-4D68-859C-E31DD31ED7A3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B43DA-4309-4DC0-AD6F-C433736D7841}">
  <dimension ref="A1:R346"/>
  <sheetViews>
    <sheetView workbookViewId="0">
      <selection activeCell="B21" sqref="B20:B21"/>
    </sheetView>
  </sheetViews>
  <sheetFormatPr defaultRowHeight="14.4" x14ac:dyDescent="0.3"/>
  <cols>
    <col min="2" max="2" width="43.44140625" bestFit="1" customWidth="1"/>
    <col min="4" max="4" width="19.6640625" bestFit="1" customWidth="1"/>
    <col min="5" max="5" width="10.33203125" bestFit="1" customWidth="1"/>
    <col min="6" max="6" width="36" bestFit="1" customWidth="1"/>
    <col min="10" max="10" width="11.6640625" bestFit="1" customWidth="1"/>
  </cols>
  <sheetData>
    <row r="1" spans="1:18" x14ac:dyDescent="0.3">
      <c r="B1" s="34" t="s">
        <v>4411</v>
      </c>
      <c r="C1" s="35" t="s">
        <v>4412</v>
      </c>
      <c r="D1" s="35" t="s">
        <v>4413</v>
      </c>
      <c r="E1" s="35" t="s">
        <v>4861</v>
      </c>
      <c r="F1" s="35" t="s">
        <v>4142</v>
      </c>
      <c r="G1" s="35" t="s">
        <v>4355</v>
      </c>
      <c r="H1" s="35" t="s">
        <v>4414</v>
      </c>
      <c r="I1" s="35" t="s">
        <v>5483</v>
      </c>
      <c r="J1" s="35" t="s">
        <v>4350</v>
      </c>
      <c r="K1" s="35" t="s">
        <v>4144</v>
      </c>
      <c r="L1" s="35" t="s">
        <v>4352</v>
      </c>
      <c r="M1" s="35" t="s">
        <v>4349</v>
      </c>
      <c r="N1" s="35" t="s">
        <v>4348</v>
      </c>
      <c r="O1" s="35" t="s">
        <v>4351</v>
      </c>
      <c r="P1" s="35" t="s">
        <v>4353</v>
      </c>
      <c r="Q1" s="35" t="s">
        <v>4788</v>
      </c>
      <c r="R1" s="36" t="s">
        <v>4860</v>
      </c>
    </row>
    <row r="2" spans="1:18" x14ac:dyDescent="0.3">
      <c r="A2" t="s">
        <v>5468</v>
      </c>
      <c r="B2" t="s">
        <v>4433</v>
      </c>
      <c r="C2">
        <v>897195</v>
      </c>
      <c r="D2" t="s">
        <v>5482</v>
      </c>
      <c r="E2" s="12">
        <v>46098</v>
      </c>
      <c r="F2" t="s">
        <v>3698</v>
      </c>
      <c r="G2" t="s">
        <v>2819</v>
      </c>
      <c r="H2" t="s">
        <v>2788</v>
      </c>
      <c r="I2" t="str">
        <f>_xlfn.XLOOKUP(F2,LD_01[DOCUMENTO],LD_01[REVISÃO])</f>
        <v>R02</v>
      </c>
      <c r="J2" t="b">
        <f>I2=G2</f>
        <v>1</v>
      </c>
      <c r="K2" t="str">
        <f>_xlfn.XLOOKUP(B2,ARQUIVOS[ARQUIVO],ARQUIVOS[ENVIO CLIENTE])</f>
        <v>Projetos 4 - 01.10.2025</v>
      </c>
    </row>
    <row r="3" spans="1:18" x14ac:dyDescent="0.3">
      <c r="A3" t="s">
        <v>5468</v>
      </c>
      <c r="B3" t="s">
        <v>4434</v>
      </c>
      <c r="C3">
        <v>1157955</v>
      </c>
      <c r="D3" t="s">
        <v>5482</v>
      </c>
      <c r="E3" s="12">
        <v>46098</v>
      </c>
      <c r="F3" t="s">
        <v>3698</v>
      </c>
      <c r="G3" t="s">
        <v>2819</v>
      </c>
      <c r="H3" t="s">
        <v>2789</v>
      </c>
      <c r="I3" t="str">
        <f>_xlfn.XLOOKUP(F3,LD_01[DOCUMENTO],LD_01[REVISÃO])</f>
        <v>R02</v>
      </c>
      <c r="J3" t="b">
        <f t="shared" ref="J3:J66" si="0">I3=G3</f>
        <v>1</v>
      </c>
      <c r="K3" t="str">
        <f>_xlfn.XLOOKUP(B3,ARQUIVOS[ARQUIVO],ARQUIVOS[ENVIO CLIENTE])</f>
        <v>Projetos 4 - 01.10.2025</v>
      </c>
    </row>
    <row r="4" spans="1:18" x14ac:dyDescent="0.3">
      <c r="A4" t="s">
        <v>5468</v>
      </c>
      <c r="B4" t="s">
        <v>4435</v>
      </c>
      <c r="C4">
        <v>901605</v>
      </c>
      <c r="D4" t="s">
        <v>5482</v>
      </c>
      <c r="E4" s="12">
        <v>46098</v>
      </c>
      <c r="F4" t="s">
        <v>3699</v>
      </c>
      <c r="G4" t="s">
        <v>2819</v>
      </c>
      <c r="H4" t="s">
        <v>2788</v>
      </c>
      <c r="I4" t="str">
        <f>_xlfn.XLOOKUP(F4,LD_01[DOCUMENTO],LD_01[REVISÃO])</f>
        <v>R02</v>
      </c>
      <c r="J4" t="b">
        <f t="shared" si="0"/>
        <v>1</v>
      </c>
      <c r="K4" t="str">
        <f>_xlfn.XLOOKUP(B4,ARQUIVOS[ARQUIVO],ARQUIVOS[ENVIO CLIENTE])</f>
        <v>Projetos 4 - 01.10.2025</v>
      </c>
    </row>
    <row r="5" spans="1:18" x14ac:dyDescent="0.3">
      <c r="A5" t="s">
        <v>5468</v>
      </c>
      <c r="B5" t="s">
        <v>4436</v>
      </c>
      <c r="C5">
        <v>1193494</v>
      </c>
      <c r="D5" t="s">
        <v>5482</v>
      </c>
      <c r="E5" s="12">
        <v>46098</v>
      </c>
      <c r="F5" t="s">
        <v>3699</v>
      </c>
      <c r="G5" t="s">
        <v>2819</v>
      </c>
      <c r="H5" t="s">
        <v>2789</v>
      </c>
      <c r="I5" t="str">
        <f>_xlfn.XLOOKUP(F5,LD_01[DOCUMENTO],LD_01[REVISÃO])</f>
        <v>R02</v>
      </c>
      <c r="J5" t="b">
        <f t="shared" si="0"/>
        <v>1</v>
      </c>
      <c r="K5" t="str">
        <f>_xlfn.XLOOKUP(B5,ARQUIVOS[ARQUIVO],ARQUIVOS[ENVIO CLIENTE])</f>
        <v>Projetos 4 - 01.10.2025</v>
      </c>
    </row>
    <row r="6" spans="1:18" x14ac:dyDescent="0.3">
      <c r="A6" t="s">
        <v>5468</v>
      </c>
      <c r="B6" t="s">
        <v>4437</v>
      </c>
      <c r="C6">
        <v>897133</v>
      </c>
      <c r="D6" t="s">
        <v>5482</v>
      </c>
      <c r="E6" s="12">
        <v>46098</v>
      </c>
      <c r="F6" t="s">
        <v>3700</v>
      </c>
      <c r="G6" t="s">
        <v>2819</v>
      </c>
      <c r="H6" t="s">
        <v>2788</v>
      </c>
      <c r="I6" t="str">
        <f>_xlfn.XLOOKUP(F6,LD_01[DOCUMENTO],LD_01[REVISÃO])</f>
        <v>R02</v>
      </c>
      <c r="J6" t="b">
        <f t="shared" si="0"/>
        <v>1</v>
      </c>
      <c r="K6" t="str">
        <f>_xlfn.XLOOKUP(B6,ARQUIVOS[ARQUIVO],ARQUIVOS[ENVIO CLIENTE])</f>
        <v>Projetos 4 - 01.10.2025</v>
      </c>
    </row>
    <row r="7" spans="1:18" x14ac:dyDescent="0.3">
      <c r="A7" t="s">
        <v>5468</v>
      </c>
      <c r="B7" t="s">
        <v>4438</v>
      </c>
      <c r="C7">
        <v>1089220</v>
      </c>
      <c r="D7" t="s">
        <v>5482</v>
      </c>
      <c r="E7" s="12">
        <v>46098</v>
      </c>
      <c r="F7" t="s">
        <v>3700</v>
      </c>
      <c r="G7" t="s">
        <v>2819</v>
      </c>
      <c r="H7" t="s">
        <v>2789</v>
      </c>
      <c r="I7" t="str">
        <f>_xlfn.XLOOKUP(F7,LD_01[DOCUMENTO],LD_01[REVISÃO])</f>
        <v>R02</v>
      </c>
      <c r="J7" t="b">
        <f t="shared" si="0"/>
        <v>1</v>
      </c>
      <c r="K7" t="str">
        <f>_xlfn.XLOOKUP(B7,ARQUIVOS[ARQUIVO],ARQUIVOS[ENVIO CLIENTE])</f>
        <v>Projetos 4 - 01.10.2025</v>
      </c>
    </row>
    <row r="8" spans="1:18" x14ac:dyDescent="0.3">
      <c r="A8" t="s">
        <v>5468</v>
      </c>
      <c r="B8" t="s">
        <v>4439</v>
      </c>
      <c r="C8">
        <v>3257318</v>
      </c>
      <c r="D8" t="s">
        <v>5482</v>
      </c>
      <c r="E8" s="12">
        <v>46098</v>
      </c>
      <c r="F8" t="s">
        <v>3702</v>
      </c>
      <c r="G8" t="s">
        <v>2819</v>
      </c>
      <c r="H8" t="s">
        <v>2788</v>
      </c>
      <c r="I8" t="str">
        <f>_xlfn.XLOOKUP(F8,LD_01[DOCUMENTO],LD_01[REVISÃO])</f>
        <v>R02</v>
      </c>
      <c r="J8" t="b">
        <f t="shared" si="0"/>
        <v>1</v>
      </c>
      <c r="K8" t="str">
        <f>_xlfn.XLOOKUP(B8,ARQUIVOS[ARQUIVO],ARQUIVOS[ENVIO CLIENTE])</f>
        <v>Projetos 4 - 01.10.2025</v>
      </c>
    </row>
    <row r="9" spans="1:18" x14ac:dyDescent="0.3">
      <c r="A9" t="s">
        <v>5468</v>
      </c>
      <c r="B9" t="s">
        <v>4440</v>
      </c>
      <c r="C9">
        <v>500840</v>
      </c>
      <c r="D9" t="s">
        <v>5482</v>
      </c>
      <c r="E9" s="12">
        <v>46098</v>
      </c>
      <c r="F9" t="s">
        <v>3702</v>
      </c>
      <c r="G9" t="s">
        <v>2819</v>
      </c>
      <c r="H9" t="s">
        <v>2789</v>
      </c>
      <c r="I9" t="str">
        <f>_xlfn.XLOOKUP(F9,LD_01[DOCUMENTO],LD_01[REVISÃO])</f>
        <v>R02</v>
      </c>
      <c r="J9" t="b">
        <f t="shared" si="0"/>
        <v>1</v>
      </c>
      <c r="K9" t="str">
        <f>_xlfn.XLOOKUP(B9,ARQUIVOS[ARQUIVO],ARQUIVOS[ENVIO CLIENTE])</f>
        <v>Projetos 4 - 01.10.2025</v>
      </c>
    </row>
    <row r="10" spans="1:18" x14ac:dyDescent="0.3">
      <c r="A10" t="s">
        <v>5468</v>
      </c>
      <c r="B10" t="s">
        <v>4441</v>
      </c>
      <c r="C10">
        <v>3255789</v>
      </c>
      <c r="D10" t="s">
        <v>5482</v>
      </c>
      <c r="E10" s="12">
        <v>46098</v>
      </c>
      <c r="F10" t="s">
        <v>3703</v>
      </c>
      <c r="G10" t="s">
        <v>2819</v>
      </c>
      <c r="H10" t="s">
        <v>2788</v>
      </c>
      <c r="I10" t="str">
        <f>_xlfn.XLOOKUP(F10,LD_01[DOCUMENTO],LD_01[REVISÃO])</f>
        <v>R02</v>
      </c>
      <c r="J10" t="b">
        <f t="shared" si="0"/>
        <v>1</v>
      </c>
      <c r="K10" t="str">
        <f>_xlfn.XLOOKUP(B10,ARQUIVOS[ARQUIVO],ARQUIVOS[ENVIO CLIENTE])</f>
        <v>Projetos 4 - 01.10.2025</v>
      </c>
    </row>
    <row r="11" spans="1:18" x14ac:dyDescent="0.3">
      <c r="A11" t="s">
        <v>5468</v>
      </c>
      <c r="B11" t="s">
        <v>4442</v>
      </c>
      <c r="C11">
        <v>500610</v>
      </c>
      <c r="D11" t="s">
        <v>5482</v>
      </c>
      <c r="E11" s="12">
        <v>46098</v>
      </c>
      <c r="F11" t="s">
        <v>3703</v>
      </c>
      <c r="G11" t="s">
        <v>2819</v>
      </c>
      <c r="H11" t="s">
        <v>2789</v>
      </c>
      <c r="I11" t="str">
        <f>_xlfn.XLOOKUP(F11,LD_01[DOCUMENTO],LD_01[REVISÃO])</f>
        <v>R02</v>
      </c>
      <c r="J11" t="b">
        <f t="shared" si="0"/>
        <v>1</v>
      </c>
      <c r="K11" t="str">
        <f>_xlfn.XLOOKUP(B11,ARQUIVOS[ARQUIVO],ARQUIVOS[ENVIO CLIENTE])</f>
        <v>Projetos 4 - 01.10.2025</v>
      </c>
    </row>
    <row r="12" spans="1:18" x14ac:dyDescent="0.3">
      <c r="A12" t="s">
        <v>5468</v>
      </c>
      <c r="B12" t="s">
        <v>4443</v>
      </c>
      <c r="C12">
        <v>3250640</v>
      </c>
      <c r="D12" t="s">
        <v>5482</v>
      </c>
      <c r="E12" s="12">
        <v>46098</v>
      </c>
      <c r="F12" t="s">
        <v>3704</v>
      </c>
      <c r="G12" t="s">
        <v>2819</v>
      </c>
      <c r="H12" t="s">
        <v>2788</v>
      </c>
      <c r="I12" t="str">
        <f>_xlfn.XLOOKUP(F12,LD_01[DOCUMENTO],LD_01[REVISÃO])</f>
        <v>R02</v>
      </c>
      <c r="J12" t="b">
        <f t="shared" si="0"/>
        <v>1</v>
      </c>
      <c r="K12" t="str">
        <f>_xlfn.XLOOKUP(B12,ARQUIVOS[ARQUIVO],ARQUIVOS[ENVIO CLIENTE])</f>
        <v>Projetos 4 - 01.10.2025</v>
      </c>
    </row>
    <row r="13" spans="1:18" x14ac:dyDescent="0.3">
      <c r="A13" t="s">
        <v>5468</v>
      </c>
      <c r="B13" t="s">
        <v>4444</v>
      </c>
      <c r="C13">
        <v>513172</v>
      </c>
      <c r="D13" t="s">
        <v>5482</v>
      </c>
      <c r="E13" s="12">
        <v>46098</v>
      </c>
      <c r="F13" t="s">
        <v>3704</v>
      </c>
      <c r="G13" t="s">
        <v>2819</v>
      </c>
      <c r="H13" t="s">
        <v>2789</v>
      </c>
      <c r="I13" t="str">
        <f>_xlfn.XLOOKUP(F13,LD_01[DOCUMENTO],LD_01[REVISÃO])</f>
        <v>R02</v>
      </c>
      <c r="J13" t="b">
        <f t="shared" si="0"/>
        <v>1</v>
      </c>
      <c r="K13" t="str">
        <f>_xlfn.XLOOKUP(B13,ARQUIVOS[ARQUIVO],ARQUIVOS[ENVIO CLIENTE])</f>
        <v>Projetos 4 - 01.10.2025</v>
      </c>
    </row>
    <row r="14" spans="1:18" x14ac:dyDescent="0.3">
      <c r="A14" t="s">
        <v>5468</v>
      </c>
      <c r="B14" t="s">
        <v>4445</v>
      </c>
      <c r="C14">
        <v>3250805</v>
      </c>
      <c r="D14" t="s">
        <v>5482</v>
      </c>
      <c r="E14" s="12">
        <v>46098</v>
      </c>
      <c r="F14" t="s">
        <v>3705</v>
      </c>
      <c r="G14" t="s">
        <v>2819</v>
      </c>
      <c r="H14" t="s">
        <v>2788</v>
      </c>
      <c r="I14" t="str">
        <f>_xlfn.XLOOKUP(F14,LD_01[DOCUMENTO],LD_01[REVISÃO])</f>
        <v>R02</v>
      </c>
      <c r="J14" t="b">
        <f t="shared" si="0"/>
        <v>1</v>
      </c>
      <c r="K14" t="str">
        <f>_xlfn.XLOOKUP(B14,ARQUIVOS[ARQUIVO],ARQUIVOS[ENVIO CLIENTE])</f>
        <v>Projetos 4 - 01.10.2025</v>
      </c>
    </row>
    <row r="15" spans="1:18" x14ac:dyDescent="0.3">
      <c r="A15" t="s">
        <v>5468</v>
      </c>
      <c r="B15" t="s">
        <v>4446</v>
      </c>
      <c r="C15">
        <v>504915</v>
      </c>
      <c r="D15" t="s">
        <v>5482</v>
      </c>
      <c r="E15" s="12">
        <v>46098</v>
      </c>
      <c r="F15" t="s">
        <v>3705</v>
      </c>
      <c r="G15" t="s">
        <v>2819</v>
      </c>
      <c r="H15" t="s">
        <v>2789</v>
      </c>
      <c r="I15" t="str">
        <f>_xlfn.XLOOKUP(F15,LD_01[DOCUMENTO],LD_01[REVISÃO])</f>
        <v>R02</v>
      </c>
      <c r="J15" t="b">
        <f t="shared" si="0"/>
        <v>1</v>
      </c>
      <c r="K15" t="str">
        <f>_xlfn.XLOOKUP(B15,ARQUIVOS[ARQUIVO],ARQUIVOS[ENVIO CLIENTE])</f>
        <v>Projetos 4 - 01.10.2025</v>
      </c>
    </row>
    <row r="16" spans="1:18" x14ac:dyDescent="0.3">
      <c r="A16" t="s">
        <v>5468</v>
      </c>
      <c r="B16" t="s">
        <v>4447</v>
      </c>
      <c r="C16">
        <v>4644166</v>
      </c>
      <c r="D16" t="s">
        <v>5482</v>
      </c>
      <c r="E16" s="12">
        <v>46098</v>
      </c>
      <c r="F16" t="s">
        <v>3706</v>
      </c>
      <c r="G16" t="s">
        <v>2819</v>
      </c>
      <c r="H16" t="s">
        <v>2788</v>
      </c>
      <c r="I16" t="str">
        <f>_xlfn.XLOOKUP(F16,LD_01[DOCUMENTO],LD_01[REVISÃO])</f>
        <v>R02</v>
      </c>
      <c r="J16" t="b">
        <f t="shared" si="0"/>
        <v>1</v>
      </c>
      <c r="K16" t="str">
        <f>_xlfn.XLOOKUP(B16,ARQUIVOS[ARQUIVO],ARQUIVOS[ENVIO CLIENTE])</f>
        <v>Projetos 4 - 01.10.2025</v>
      </c>
    </row>
    <row r="17" spans="1:11" x14ac:dyDescent="0.3">
      <c r="A17" t="s">
        <v>5468</v>
      </c>
      <c r="B17" t="s">
        <v>4448</v>
      </c>
      <c r="C17">
        <v>919773</v>
      </c>
      <c r="D17" t="s">
        <v>5482</v>
      </c>
      <c r="E17" s="12">
        <v>46098</v>
      </c>
      <c r="F17" t="s">
        <v>3706</v>
      </c>
      <c r="G17" t="s">
        <v>2819</v>
      </c>
      <c r="H17" t="s">
        <v>2789</v>
      </c>
      <c r="I17" t="str">
        <f>_xlfn.XLOOKUP(F17,LD_01[DOCUMENTO],LD_01[REVISÃO])</f>
        <v>R02</v>
      </c>
      <c r="J17" t="b">
        <f t="shared" si="0"/>
        <v>1</v>
      </c>
      <c r="K17" t="str">
        <f>_xlfn.XLOOKUP(B17,ARQUIVOS[ARQUIVO],ARQUIVOS[ENVIO CLIENTE])</f>
        <v>Projetos 4 - 01.10.2025</v>
      </c>
    </row>
    <row r="18" spans="1:11" x14ac:dyDescent="0.3">
      <c r="A18" t="s">
        <v>5468</v>
      </c>
      <c r="B18" t="s">
        <v>4449</v>
      </c>
      <c r="C18">
        <v>3752426</v>
      </c>
      <c r="D18" t="s">
        <v>5482</v>
      </c>
      <c r="E18" s="12">
        <v>46098</v>
      </c>
      <c r="F18" t="s">
        <v>3712</v>
      </c>
      <c r="G18" t="s">
        <v>2819</v>
      </c>
      <c r="H18" t="s">
        <v>2788</v>
      </c>
      <c r="I18" t="str">
        <f>_xlfn.XLOOKUP(F18,LD_01[DOCUMENTO],LD_01[REVISÃO])</f>
        <v>R02</v>
      </c>
      <c r="J18" t="b">
        <f t="shared" si="0"/>
        <v>1</v>
      </c>
      <c r="K18" t="str">
        <f>_xlfn.XLOOKUP(B18,ARQUIVOS[ARQUIVO],ARQUIVOS[ENVIO CLIENTE])</f>
        <v>Projetos 4 - 01.10.2025</v>
      </c>
    </row>
    <row r="19" spans="1:11" x14ac:dyDescent="0.3">
      <c r="A19" t="s">
        <v>5468</v>
      </c>
      <c r="B19" t="s">
        <v>4450</v>
      </c>
      <c r="C19">
        <v>789294</v>
      </c>
      <c r="D19" t="s">
        <v>5482</v>
      </c>
      <c r="E19" s="12">
        <v>46098</v>
      </c>
      <c r="F19" t="s">
        <v>3712</v>
      </c>
      <c r="G19" t="s">
        <v>2819</v>
      </c>
      <c r="H19" t="s">
        <v>2789</v>
      </c>
      <c r="I19" t="str">
        <f>_xlfn.XLOOKUP(F19,LD_01[DOCUMENTO],LD_01[REVISÃO])</f>
        <v>R02</v>
      </c>
      <c r="J19" t="b">
        <f t="shared" si="0"/>
        <v>1</v>
      </c>
      <c r="K19" t="str">
        <f>_xlfn.XLOOKUP(B19,ARQUIVOS[ARQUIVO],ARQUIVOS[ENVIO CLIENTE])</f>
        <v>Projetos 4 - 01.10.2025</v>
      </c>
    </row>
    <row r="20" spans="1:11" x14ac:dyDescent="0.3">
      <c r="A20" t="s">
        <v>5468</v>
      </c>
      <c r="B20" t="s">
        <v>4451</v>
      </c>
      <c r="C20">
        <v>1281789</v>
      </c>
      <c r="D20" t="s">
        <v>5482</v>
      </c>
      <c r="E20" s="12">
        <v>46098</v>
      </c>
      <c r="F20" t="s">
        <v>4059</v>
      </c>
      <c r="G20" t="s">
        <v>2819</v>
      </c>
      <c r="H20" t="s">
        <v>2789</v>
      </c>
      <c r="I20" t="str">
        <f>_xlfn.XLOOKUP(F20,LD_01[DOCUMENTO],LD_01[REVISÃO])</f>
        <v>R02</v>
      </c>
      <c r="J20" t="b">
        <f t="shared" si="0"/>
        <v>1</v>
      </c>
      <c r="K20" t="str">
        <f>_xlfn.XLOOKUP(B20,ARQUIVOS[ARQUIVO],ARQUIVOS[ENVIO CLIENTE])</f>
        <v>Projetos 4 - 01.10.2025</v>
      </c>
    </row>
    <row r="21" spans="1:11" x14ac:dyDescent="0.3">
      <c r="A21" t="s">
        <v>5468</v>
      </c>
      <c r="B21" t="s">
        <v>4452</v>
      </c>
      <c r="C21">
        <v>2207848</v>
      </c>
      <c r="D21" t="s">
        <v>5482</v>
      </c>
      <c r="E21" s="12">
        <v>46098</v>
      </c>
      <c r="F21" t="s">
        <v>4059</v>
      </c>
      <c r="G21" t="s">
        <v>2819</v>
      </c>
      <c r="H21" t="s">
        <v>3625</v>
      </c>
      <c r="I21" t="str">
        <f>_xlfn.XLOOKUP(F21,LD_01[DOCUMENTO],LD_01[REVISÃO])</f>
        <v>R02</v>
      </c>
      <c r="J21" t="b">
        <f t="shared" si="0"/>
        <v>1</v>
      </c>
      <c r="K21" t="str">
        <f>_xlfn.XLOOKUP(B21,ARQUIVOS[ARQUIVO],ARQUIVOS[ENVIO CLIENTE])</f>
        <v>Projetos 4 - 01.10.2025</v>
      </c>
    </row>
    <row r="22" spans="1:11" x14ac:dyDescent="0.3">
      <c r="A22" t="s">
        <v>5468</v>
      </c>
      <c r="B22" t="s">
        <v>4453</v>
      </c>
      <c r="C22">
        <v>2820758</v>
      </c>
      <c r="D22" t="s">
        <v>5482</v>
      </c>
      <c r="E22" s="12">
        <v>46098</v>
      </c>
      <c r="F22" t="s">
        <v>3717</v>
      </c>
      <c r="G22" t="s">
        <v>2800</v>
      </c>
      <c r="H22" t="s">
        <v>2788</v>
      </c>
      <c r="I22" t="str">
        <f>_xlfn.XLOOKUP(F22,LD_01[DOCUMENTO],LD_01[REVISÃO])</f>
        <v>R03</v>
      </c>
      <c r="J22" t="b">
        <f t="shared" si="0"/>
        <v>1</v>
      </c>
      <c r="K22" t="str">
        <f>_xlfn.XLOOKUP(B22,ARQUIVOS[ARQUIVO],ARQUIVOS[ENVIO CLIENTE])</f>
        <v>Projetos 4 - 01.10.2025</v>
      </c>
    </row>
    <row r="23" spans="1:11" x14ac:dyDescent="0.3">
      <c r="A23" t="s">
        <v>5468</v>
      </c>
      <c r="B23" t="s">
        <v>4454</v>
      </c>
      <c r="C23">
        <v>8202569</v>
      </c>
      <c r="D23" t="s">
        <v>5482</v>
      </c>
      <c r="E23" s="12">
        <v>46098</v>
      </c>
      <c r="F23" t="s">
        <v>3717</v>
      </c>
      <c r="G23" t="s">
        <v>2800</v>
      </c>
      <c r="H23" t="s">
        <v>2789</v>
      </c>
      <c r="I23" t="str">
        <f>_xlfn.XLOOKUP(F23,LD_01[DOCUMENTO],LD_01[REVISÃO])</f>
        <v>R03</v>
      </c>
      <c r="J23" t="b">
        <f t="shared" si="0"/>
        <v>1</v>
      </c>
      <c r="K23" t="str">
        <f>_xlfn.XLOOKUP(B23,ARQUIVOS[ARQUIVO],ARQUIVOS[ENVIO CLIENTE])</f>
        <v>Projetos 4 - 01.10.2025</v>
      </c>
    </row>
    <row r="24" spans="1:11" x14ac:dyDescent="0.3">
      <c r="A24" t="s">
        <v>5469</v>
      </c>
      <c r="B24" t="s">
        <v>4455</v>
      </c>
      <c r="C24">
        <v>5122739</v>
      </c>
      <c r="D24" t="s">
        <v>5482</v>
      </c>
      <c r="E24" s="12">
        <v>46098</v>
      </c>
      <c r="F24" t="s">
        <v>3720</v>
      </c>
      <c r="G24" t="s">
        <v>2826</v>
      </c>
      <c r="H24" t="s">
        <v>2788</v>
      </c>
      <c r="I24" t="str">
        <f>_xlfn.XLOOKUP(F24,LD_01[DOCUMENTO],LD_01[REVISÃO])</f>
        <v>R06</v>
      </c>
      <c r="J24" t="b">
        <f t="shared" si="0"/>
        <v>1</v>
      </c>
      <c r="K24" t="str">
        <f>_xlfn.XLOOKUP(B24,ARQUIVOS[ARQUIVO],ARQUIVOS[ENVIO CLIENTE])</f>
        <v>Projetos 4 - 01.10.2025</v>
      </c>
    </row>
    <row r="25" spans="1:11" x14ac:dyDescent="0.3">
      <c r="A25" t="s">
        <v>5469</v>
      </c>
      <c r="B25" t="s">
        <v>4456</v>
      </c>
      <c r="C25">
        <v>1020169</v>
      </c>
      <c r="D25" t="s">
        <v>5482</v>
      </c>
      <c r="E25" s="12">
        <v>46098</v>
      </c>
      <c r="F25" t="s">
        <v>3720</v>
      </c>
      <c r="G25" t="s">
        <v>2826</v>
      </c>
      <c r="H25" t="s">
        <v>2789</v>
      </c>
      <c r="I25" t="str">
        <f>_xlfn.XLOOKUP(F25,LD_01[DOCUMENTO],LD_01[REVISÃO])</f>
        <v>R06</v>
      </c>
      <c r="J25" t="b">
        <f t="shared" si="0"/>
        <v>1</v>
      </c>
      <c r="K25" t="str">
        <f>_xlfn.XLOOKUP(B25,ARQUIVOS[ARQUIVO],ARQUIVOS[ENVIO CLIENTE])</f>
        <v>Projetos 4 - 01.10.2025</v>
      </c>
    </row>
    <row r="26" spans="1:11" x14ac:dyDescent="0.3">
      <c r="A26" t="s">
        <v>5469</v>
      </c>
      <c r="B26" t="s">
        <v>4457</v>
      </c>
      <c r="C26">
        <v>6067510</v>
      </c>
      <c r="D26" t="s">
        <v>5482</v>
      </c>
      <c r="E26" s="12">
        <v>46098</v>
      </c>
      <c r="F26" t="s">
        <v>3723</v>
      </c>
      <c r="G26" t="s">
        <v>2796</v>
      </c>
      <c r="H26" t="s">
        <v>2788</v>
      </c>
      <c r="I26" t="str">
        <f>_xlfn.XLOOKUP(F26,LD_01[DOCUMENTO],LD_01[REVISÃO])</f>
        <v>R05</v>
      </c>
      <c r="J26" t="b">
        <f t="shared" si="0"/>
        <v>1</v>
      </c>
      <c r="K26" t="str">
        <f>_xlfn.XLOOKUP(B26,ARQUIVOS[ARQUIVO],ARQUIVOS[ENVIO CLIENTE])</f>
        <v>Projetos 4 - 01.10.2025</v>
      </c>
    </row>
    <row r="27" spans="1:11" x14ac:dyDescent="0.3">
      <c r="A27" t="s">
        <v>5469</v>
      </c>
      <c r="B27" t="s">
        <v>4458</v>
      </c>
      <c r="C27">
        <v>1385249</v>
      </c>
      <c r="D27" t="s">
        <v>5482</v>
      </c>
      <c r="E27" s="12">
        <v>46098</v>
      </c>
      <c r="F27" t="s">
        <v>3723</v>
      </c>
      <c r="G27" t="s">
        <v>2796</v>
      </c>
      <c r="H27" t="s">
        <v>2789</v>
      </c>
      <c r="I27" t="str">
        <f>_xlfn.XLOOKUP(F27,LD_01[DOCUMENTO],LD_01[REVISÃO])</f>
        <v>R05</v>
      </c>
      <c r="J27" t="b">
        <f t="shared" si="0"/>
        <v>1</v>
      </c>
      <c r="K27" t="str">
        <f>_xlfn.XLOOKUP(B27,ARQUIVOS[ARQUIVO],ARQUIVOS[ENVIO CLIENTE])</f>
        <v>Projetos 4 - 01.10.2025</v>
      </c>
    </row>
    <row r="28" spans="1:11" x14ac:dyDescent="0.3">
      <c r="A28" t="s">
        <v>5470</v>
      </c>
      <c r="B28" t="s">
        <v>4459</v>
      </c>
      <c r="C28">
        <v>29130970</v>
      </c>
      <c r="D28" t="s">
        <v>5482</v>
      </c>
      <c r="E28" s="12">
        <v>46098</v>
      </c>
      <c r="F28" t="s">
        <v>3733</v>
      </c>
      <c r="G28" t="s">
        <v>2798</v>
      </c>
      <c r="H28" t="s">
        <v>2788</v>
      </c>
      <c r="I28" t="str">
        <f>_xlfn.XLOOKUP(F28,LD_01[DOCUMENTO],LD_01[REVISÃO])</f>
        <v>R04</v>
      </c>
      <c r="J28" t="b">
        <f t="shared" si="0"/>
        <v>1</v>
      </c>
      <c r="K28" t="str">
        <f>_xlfn.XLOOKUP(B28,ARQUIVOS[ARQUIVO],ARQUIVOS[ENVIO CLIENTE])</f>
        <v>Projetos 4 - 01.10.2025</v>
      </c>
    </row>
    <row r="29" spans="1:11" x14ac:dyDescent="0.3">
      <c r="A29" t="s">
        <v>5470</v>
      </c>
      <c r="B29" t="s">
        <v>4460</v>
      </c>
      <c r="C29">
        <v>6193872</v>
      </c>
      <c r="D29" t="s">
        <v>5482</v>
      </c>
      <c r="E29" s="12">
        <v>46098</v>
      </c>
      <c r="F29" t="s">
        <v>3733</v>
      </c>
      <c r="G29" t="s">
        <v>2798</v>
      </c>
      <c r="H29" t="s">
        <v>2789</v>
      </c>
      <c r="I29" t="str">
        <f>_xlfn.XLOOKUP(F29,LD_01[DOCUMENTO],LD_01[REVISÃO])</f>
        <v>R04</v>
      </c>
      <c r="J29" t="b">
        <f t="shared" si="0"/>
        <v>1</v>
      </c>
      <c r="K29" t="str">
        <f>_xlfn.XLOOKUP(B29,ARQUIVOS[ARQUIVO],ARQUIVOS[ENVIO CLIENTE])</f>
        <v>Projetos 4 - 01.10.2025</v>
      </c>
    </row>
    <row r="30" spans="1:11" x14ac:dyDescent="0.3">
      <c r="A30" t="s">
        <v>5470</v>
      </c>
      <c r="B30" t="s">
        <v>4461</v>
      </c>
      <c r="C30">
        <v>29104889</v>
      </c>
      <c r="D30" t="s">
        <v>5482</v>
      </c>
      <c r="E30" s="12">
        <v>46098</v>
      </c>
      <c r="F30" t="s">
        <v>3734</v>
      </c>
      <c r="G30" t="s">
        <v>2798</v>
      </c>
      <c r="H30" t="s">
        <v>2788</v>
      </c>
      <c r="I30" t="str">
        <f>_xlfn.XLOOKUP(F30,LD_01[DOCUMENTO],LD_01[REVISÃO])</f>
        <v>R04</v>
      </c>
      <c r="J30" t="b">
        <f t="shared" si="0"/>
        <v>1</v>
      </c>
      <c r="K30" t="str">
        <f>_xlfn.XLOOKUP(B30,ARQUIVOS[ARQUIVO],ARQUIVOS[ENVIO CLIENTE])</f>
        <v>Projetos 4 - 01.10.2025</v>
      </c>
    </row>
    <row r="31" spans="1:11" x14ac:dyDescent="0.3">
      <c r="A31" t="s">
        <v>5470</v>
      </c>
      <c r="B31" t="s">
        <v>4462</v>
      </c>
      <c r="C31">
        <v>2096761</v>
      </c>
      <c r="D31" t="s">
        <v>5482</v>
      </c>
      <c r="E31" s="12">
        <v>46098</v>
      </c>
      <c r="F31" t="s">
        <v>3734</v>
      </c>
      <c r="G31" t="s">
        <v>2798</v>
      </c>
      <c r="H31" t="s">
        <v>2789</v>
      </c>
      <c r="I31" t="str">
        <f>_xlfn.XLOOKUP(F31,LD_01[DOCUMENTO],LD_01[REVISÃO])</f>
        <v>R04</v>
      </c>
      <c r="J31" t="b">
        <f t="shared" si="0"/>
        <v>1</v>
      </c>
      <c r="K31" t="str">
        <f>_xlfn.XLOOKUP(B31,ARQUIVOS[ARQUIVO],ARQUIVOS[ENVIO CLIENTE])</f>
        <v>Projetos 4 - 01.10.2025</v>
      </c>
    </row>
    <row r="32" spans="1:11" x14ac:dyDescent="0.3">
      <c r="A32" t="s">
        <v>5471</v>
      </c>
      <c r="B32" t="s">
        <v>4463</v>
      </c>
      <c r="C32">
        <v>803378</v>
      </c>
      <c r="D32" t="s">
        <v>5482</v>
      </c>
      <c r="E32" s="12">
        <v>46098</v>
      </c>
      <c r="F32" t="s">
        <v>3748</v>
      </c>
      <c r="G32" t="s">
        <v>2800</v>
      </c>
      <c r="H32" t="s">
        <v>2788</v>
      </c>
      <c r="I32" t="str">
        <f>_xlfn.XLOOKUP(F32,LD_01[DOCUMENTO],LD_01[REVISÃO])</f>
        <v>R03</v>
      </c>
      <c r="J32" t="b">
        <f t="shared" si="0"/>
        <v>1</v>
      </c>
      <c r="K32" t="str">
        <f>_xlfn.XLOOKUP(B32,ARQUIVOS[ARQUIVO],ARQUIVOS[ENVIO CLIENTE])</f>
        <v>Projetos 4 - 01.10.2025</v>
      </c>
    </row>
    <row r="33" spans="1:11" x14ac:dyDescent="0.3">
      <c r="A33" t="s">
        <v>5471</v>
      </c>
      <c r="B33" t="s">
        <v>4464</v>
      </c>
      <c r="C33">
        <v>1469395</v>
      </c>
      <c r="D33" t="s">
        <v>5482</v>
      </c>
      <c r="E33" s="12">
        <v>46098</v>
      </c>
      <c r="F33" t="s">
        <v>3748</v>
      </c>
      <c r="G33" t="s">
        <v>2800</v>
      </c>
      <c r="H33" t="s">
        <v>2789</v>
      </c>
      <c r="I33" t="str">
        <f>_xlfn.XLOOKUP(F33,LD_01[DOCUMENTO],LD_01[REVISÃO])</f>
        <v>R03</v>
      </c>
      <c r="J33" t="b">
        <f t="shared" si="0"/>
        <v>1</v>
      </c>
      <c r="K33" t="str">
        <f>_xlfn.XLOOKUP(B33,ARQUIVOS[ARQUIVO],ARQUIVOS[ENVIO CLIENTE])</f>
        <v>Projetos 4 - 01.10.2025</v>
      </c>
    </row>
    <row r="34" spans="1:11" x14ac:dyDescent="0.3">
      <c r="A34" t="s">
        <v>5471</v>
      </c>
      <c r="B34" t="s">
        <v>4465</v>
      </c>
      <c r="C34">
        <v>799953</v>
      </c>
      <c r="D34" t="s">
        <v>5482</v>
      </c>
      <c r="E34" s="12">
        <v>46098</v>
      </c>
      <c r="F34" t="s">
        <v>3749</v>
      </c>
      <c r="G34" t="s">
        <v>2800</v>
      </c>
      <c r="H34" t="s">
        <v>2788</v>
      </c>
      <c r="I34" t="str">
        <f>_xlfn.XLOOKUP(F34,LD_01[DOCUMENTO],LD_01[REVISÃO])</f>
        <v>R03</v>
      </c>
      <c r="J34" t="b">
        <f t="shared" si="0"/>
        <v>1</v>
      </c>
      <c r="K34" t="str">
        <f>_xlfn.XLOOKUP(B34,ARQUIVOS[ARQUIVO],ARQUIVOS[ENVIO CLIENTE])</f>
        <v>Projetos 4 - 01.10.2025</v>
      </c>
    </row>
    <row r="35" spans="1:11" x14ac:dyDescent="0.3">
      <c r="A35" t="s">
        <v>5471</v>
      </c>
      <c r="B35" t="s">
        <v>4466</v>
      </c>
      <c r="C35">
        <v>606236</v>
      </c>
      <c r="D35" t="s">
        <v>5482</v>
      </c>
      <c r="E35" s="12">
        <v>46098</v>
      </c>
      <c r="F35" t="s">
        <v>3749</v>
      </c>
      <c r="G35" t="s">
        <v>2800</v>
      </c>
      <c r="H35" t="s">
        <v>2789</v>
      </c>
      <c r="I35" t="str">
        <f>_xlfn.XLOOKUP(F35,LD_01[DOCUMENTO],LD_01[REVISÃO])</f>
        <v>R03</v>
      </c>
      <c r="J35" t="b">
        <f t="shared" si="0"/>
        <v>1</v>
      </c>
      <c r="K35" t="str">
        <f>_xlfn.XLOOKUP(B35,ARQUIVOS[ARQUIVO],ARQUIVOS[ENVIO CLIENTE])</f>
        <v>Projetos 4 - 01.10.2025</v>
      </c>
    </row>
    <row r="36" spans="1:11" x14ac:dyDescent="0.3">
      <c r="A36" t="s">
        <v>5472</v>
      </c>
      <c r="B36" t="s">
        <v>4467</v>
      </c>
      <c r="C36">
        <v>1095695</v>
      </c>
      <c r="D36" t="s">
        <v>5482</v>
      </c>
      <c r="E36" s="12">
        <v>46098</v>
      </c>
      <c r="F36" t="s">
        <v>3753</v>
      </c>
      <c r="G36" t="s">
        <v>2792</v>
      </c>
      <c r="H36" t="s">
        <v>2788</v>
      </c>
      <c r="I36" t="str">
        <f>_xlfn.XLOOKUP(F36,LD_01[DOCUMENTO],LD_01[REVISÃO])</f>
        <v>R01</v>
      </c>
      <c r="J36" t="b">
        <f t="shared" si="0"/>
        <v>1</v>
      </c>
      <c r="K36" t="str">
        <f>_xlfn.XLOOKUP(B36,ARQUIVOS[ARQUIVO],ARQUIVOS[ENVIO CLIENTE])</f>
        <v>Projetos 4 - 01.10.2025</v>
      </c>
    </row>
    <row r="37" spans="1:11" x14ac:dyDescent="0.3">
      <c r="A37" t="s">
        <v>5472</v>
      </c>
      <c r="B37" t="s">
        <v>4468</v>
      </c>
      <c r="C37">
        <v>1100962</v>
      </c>
      <c r="D37" t="s">
        <v>5482</v>
      </c>
      <c r="E37" s="12">
        <v>46098</v>
      </c>
      <c r="F37" t="s">
        <v>3753</v>
      </c>
      <c r="G37" t="s">
        <v>2792</v>
      </c>
      <c r="H37" t="s">
        <v>2789</v>
      </c>
      <c r="I37" t="str">
        <f>_xlfn.XLOOKUP(F37,LD_01[DOCUMENTO],LD_01[REVISÃO])</f>
        <v>R01</v>
      </c>
      <c r="J37" t="b">
        <f t="shared" si="0"/>
        <v>1</v>
      </c>
      <c r="K37" t="str">
        <f>_xlfn.XLOOKUP(B37,ARQUIVOS[ARQUIVO],ARQUIVOS[ENVIO CLIENTE])</f>
        <v>Projetos 4 - 01.10.2025</v>
      </c>
    </row>
    <row r="38" spans="1:11" x14ac:dyDescent="0.3">
      <c r="A38" t="s">
        <v>5472</v>
      </c>
      <c r="B38" t="s">
        <v>4469</v>
      </c>
      <c r="C38">
        <v>396959</v>
      </c>
      <c r="D38" t="s">
        <v>5482</v>
      </c>
      <c r="E38" s="12">
        <v>46098</v>
      </c>
      <c r="F38" t="s">
        <v>3754</v>
      </c>
      <c r="G38" t="s">
        <v>2792</v>
      </c>
      <c r="H38" t="s">
        <v>2788</v>
      </c>
      <c r="I38" t="str">
        <f>_xlfn.XLOOKUP(F38,LD_01[DOCUMENTO],LD_01[REVISÃO])</f>
        <v>R01</v>
      </c>
      <c r="J38" t="b">
        <f t="shared" si="0"/>
        <v>1</v>
      </c>
      <c r="K38" t="str">
        <f>_xlfn.XLOOKUP(B38,ARQUIVOS[ARQUIVO],ARQUIVOS[ENVIO CLIENTE])</f>
        <v>Projetos 4 - 01.10.2025</v>
      </c>
    </row>
    <row r="39" spans="1:11" x14ac:dyDescent="0.3">
      <c r="A39" t="s">
        <v>5472</v>
      </c>
      <c r="B39" t="s">
        <v>4470</v>
      </c>
      <c r="C39">
        <v>299988</v>
      </c>
      <c r="D39" t="s">
        <v>5482</v>
      </c>
      <c r="E39" s="12">
        <v>46098</v>
      </c>
      <c r="F39" t="s">
        <v>3754</v>
      </c>
      <c r="G39" t="s">
        <v>2792</v>
      </c>
      <c r="H39" t="s">
        <v>2789</v>
      </c>
      <c r="I39" t="str">
        <f>_xlfn.XLOOKUP(F39,LD_01[DOCUMENTO],LD_01[REVISÃO])</f>
        <v>R01</v>
      </c>
      <c r="J39" t="b">
        <f t="shared" si="0"/>
        <v>1</v>
      </c>
      <c r="K39" t="str">
        <f>_xlfn.XLOOKUP(B39,ARQUIVOS[ARQUIVO],ARQUIVOS[ENVIO CLIENTE])</f>
        <v>Projetos 4 - 01.10.2025</v>
      </c>
    </row>
    <row r="40" spans="1:11" x14ac:dyDescent="0.3">
      <c r="A40" t="s">
        <v>5472</v>
      </c>
      <c r="B40" t="s">
        <v>4471</v>
      </c>
      <c r="C40">
        <v>254423</v>
      </c>
      <c r="D40" t="s">
        <v>5482</v>
      </c>
      <c r="E40" s="12">
        <v>46098</v>
      </c>
      <c r="F40" t="s">
        <v>3755</v>
      </c>
      <c r="G40" t="s">
        <v>2792</v>
      </c>
      <c r="H40" t="s">
        <v>2788</v>
      </c>
      <c r="I40" t="str">
        <f>_xlfn.XLOOKUP(F40,LD_01[DOCUMENTO],LD_01[REVISÃO])</f>
        <v>R01</v>
      </c>
      <c r="J40" t="b">
        <f t="shared" si="0"/>
        <v>1</v>
      </c>
      <c r="K40" t="str">
        <f>_xlfn.XLOOKUP(B40,ARQUIVOS[ARQUIVO],ARQUIVOS[ENVIO CLIENTE])</f>
        <v>Projetos 4 - 01.10.2025</v>
      </c>
    </row>
    <row r="41" spans="1:11" x14ac:dyDescent="0.3">
      <c r="A41" t="s">
        <v>5472</v>
      </c>
      <c r="B41" t="s">
        <v>4472</v>
      </c>
      <c r="C41">
        <v>253023</v>
      </c>
      <c r="D41" t="s">
        <v>5482</v>
      </c>
      <c r="E41" s="12">
        <v>46098</v>
      </c>
      <c r="F41" t="s">
        <v>3755</v>
      </c>
      <c r="G41" t="s">
        <v>2792</v>
      </c>
      <c r="H41" t="s">
        <v>2789</v>
      </c>
      <c r="I41" t="str">
        <f>_xlfn.XLOOKUP(F41,LD_01[DOCUMENTO],LD_01[REVISÃO])</f>
        <v>R01</v>
      </c>
      <c r="J41" t="b">
        <f t="shared" si="0"/>
        <v>1</v>
      </c>
      <c r="K41" t="str">
        <f>_xlfn.XLOOKUP(B41,ARQUIVOS[ARQUIVO],ARQUIVOS[ENVIO CLIENTE])</f>
        <v>Projetos 4 - 01.10.2025</v>
      </c>
    </row>
    <row r="42" spans="1:11" x14ac:dyDescent="0.3">
      <c r="A42" t="s">
        <v>5472</v>
      </c>
      <c r="B42" t="s">
        <v>4473</v>
      </c>
      <c r="C42">
        <v>265917</v>
      </c>
      <c r="D42" t="s">
        <v>5482</v>
      </c>
      <c r="E42" s="12">
        <v>46098</v>
      </c>
      <c r="F42" t="s">
        <v>3756</v>
      </c>
      <c r="G42" t="s">
        <v>2792</v>
      </c>
      <c r="H42" t="s">
        <v>2788</v>
      </c>
      <c r="I42" t="str">
        <f>_xlfn.XLOOKUP(F42,LD_01[DOCUMENTO],LD_01[REVISÃO])</f>
        <v>R01</v>
      </c>
      <c r="J42" t="b">
        <f t="shared" si="0"/>
        <v>1</v>
      </c>
      <c r="K42" t="str">
        <f>_xlfn.XLOOKUP(B42,ARQUIVOS[ARQUIVO],ARQUIVOS[ENVIO CLIENTE])</f>
        <v>Projetos 4 - 01.10.2025</v>
      </c>
    </row>
    <row r="43" spans="1:11" x14ac:dyDescent="0.3">
      <c r="A43" t="s">
        <v>5472</v>
      </c>
      <c r="B43" t="s">
        <v>4474</v>
      </c>
      <c r="C43">
        <v>249214</v>
      </c>
      <c r="D43" t="s">
        <v>5482</v>
      </c>
      <c r="E43" s="12">
        <v>46098</v>
      </c>
      <c r="F43" t="s">
        <v>3756</v>
      </c>
      <c r="G43" t="s">
        <v>2792</v>
      </c>
      <c r="H43" t="s">
        <v>2789</v>
      </c>
      <c r="I43" t="str">
        <f>_xlfn.XLOOKUP(F43,LD_01[DOCUMENTO],LD_01[REVISÃO])</f>
        <v>R01</v>
      </c>
      <c r="J43" t="b">
        <f t="shared" si="0"/>
        <v>1</v>
      </c>
      <c r="K43" t="str">
        <f>_xlfn.XLOOKUP(B43,ARQUIVOS[ARQUIVO],ARQUIVOS[ENVIO CLIENTE])</f>
        <v>Projetos 4 - 01.10.2025</v>
      </c>
    </row>
    <row r="44" spans="1:11" x14ac:dyDescent="0.3">
      <c r="A44" t="s">
        <v>5472</v>
      </c>
      <c r="B44" t="s">
        <v>4475</v>
      </c>
      <c r="C44">
        <v>397900</v>
      </c>
      <c r="D44" t="s">
        <v>5482</v>
      </c>
      <c r="E44" s="12">
        <v>46098</v>
      </c>
      <c r="F44" t="s">
        <v>3757</v>
      </c>
      <c r="G44" t="s">
        <v>2792</v>
      </c>
      <c r="H44" t="s">
        <v>2788</v>
      </c>
      <c r="I44" t="str">
        <f>_xlfn.XLOOKUP(F44,LD_01[DOCUMENTO],LD_01[REVISÃO])</f>
        <v>R01</v>
      </c>
      <c r="J44" t="b">
        <f t="shared" si="0"/>
        <v>1</v>
      </c>
      <c r="K44" t="str">
        <f>_xlfn.XLOOKUP(B44,ARQUIVOS[ARQUIVO],ARQUIVOS[ENVIO CLIENTE])</f>
        <v>Projetos 4 - 01.10.2025</v>
      </c>
    </row>
    <row r="45" spans="1:11" x14ac:dyDescent="0.3">
      <c r="A45" t="s">
        <v>5472</v>
      </c>
      <c r="B45" t="s">
        <v>4476</v>
      </c>
      <c r="C45">
        <v>434409</v>
      </c>
      <c r="D45" t="s">
        <v>5482</v>
      </c>
      <c r="E45" s="12">
        <v>46098</v>
      </c>
      <c r="F45" t="s">
        <v>3757</v>
      </c>
      <c r="G45" t="s">
        <v>2792</v>
      </c>
      <c r="H45" t="s">
        <v>2789</v>
      </c>
      <c r="I45" t="str">
        <f>_xlfn.XLOOKUP(F45,LD_01[DOCUMENTO],LD_01[REVISÃO])</f>
        <v>R01</v>
      </c>
      <c r="J45" t="b">
        <f t="shared" si="0"/>
        <v>1</v>
      </c>
      <c r="K45" t="str">
        <f>_xlfn.XLOOKUP(B45,ARQUIVOS[ARQUIVO],ARQUIVOS[ENVIO CLIENTE])</f>
        <v>Projetos 4 - 01.10.2025</v>
      </c>
    </row>
    <row r="46" spans="1:11" x14ac:dyDescent="0.3">
      <c r="A46" t="s">
        <v>5472</v>
      </c>
      <c r="B46" t="s">
        <v>4477</v>
      </c>
      <c r="C46">
        <v>237017</v>
      </c>
      <c r="D46" t="s">
        <v>5482</v>
      </c>
      <c r="E46" s="12">
        <v>46098</v>
      </c>
      <c r="F46" t="s">
        <v>3758</v>
      </c>
      <c r="G46" t="s">
        <v>2792</v>
      </c>
      <c r="H46" t="s">
        <v>2788</v>
      </c>
      <c r="I46" t="str">
        <f>_xlfn.XLOOKUP(F46,LD_01[DOCUMENTO],LD_01[REVISÃO])</f>
        <v>R01</v>
      </c>
      <c r="J46" t="b">
        <f t="shared" si="0"/>
        <v>1</v>
      </c>
      <c r="K46" t="str">
        <f>_xlfn.XLOOKUP(B46,ARQUIVOS[ARQUIVO],ARQUIVOS[ENVIO CLIENTE])</f>
        <v>Projetos 4 - 01.10.2025</v>
      </c>
    </row>
    <row r="47" spans="1:11" x14ac:dyDescent="0.3">
      <c r="A47" t="s">
        <v>5472</v>
      </c>
      <c r="B47" t="s">
        <v>4478</v>
      </c>
      <c r="C47">
        <v>209280</v>
      </c>
      <c r="D47" t="s">
        <v>5482</v>
      </c>
      <c r="E47" s="12">
        <v>46098</v>
      </c>
      <c r="F47" t="s">
        <v>3758</v>
      </c>
      <c r="G47" t="s">
        <v>2792</v>
      </c>
      <c r="H47" t="s">
        <v>2789</v>
      </c>
      <c r="I47" t="str">
        <f>_xlfn.XLOOKUP(F47,LD_01[DOCUMENTO],LD_01[REVISÃO])</f>
        <v>R01</v>
      </c>
      <c r="J47" t="b">
        <f t="shared" si="0"/>
        <v>1</v>
      </c>
      <c r="K47" t="str">
        <f>_xlfn.XLOOKUP(B47,ARQUIVOS[ARQUIVO],ARQUIVOS[ENVIO CLIENTE])</f>
        <v>Projetos 4 - 01.10.2025</v>
      </c>
    </row>
    <row r="48" spans="1:11" x14ac:dyDescent="0.3">
      <c r="A48" t="s">
        <v>5472</v>
      </c>
      <c r="B48" t="s">
        <v>4479</v>
      </c>
      <c r="C48">
        <v>252789</v>
      </c>
      <c r="D48" t="s">
        <v>5482</v>
      </c>
      <c r="E48" s="12">
        <v>46098</v>
      </c>
      <c r="F48" t="s">
        <v>3759</v>
      </c>
      <c r="G48" t="s">
        <v>2792</v>
      </c>
      <c r="H48" t="s">
        <v>2788</v>
      </c>
      <c r="I48" t="str">
        <f>_xlfn.XLOOKUP(F48,LD_01[DOCUMENTO],LD_01[REVISÃO])</f>
        <v>R01</v>
      </c>
      <c r="J48" t="b">
        <f t="shared" si="0"/>
        <v>1</v>
      </c>
      <c r="K48" t="str">
        <f>_xlfn.XLOOKUP(B48,ARQUIVOS[ARQUIVO],ARQUIVOS[ENVIO CLIENTE])</f>
        <v>Projetos 4 - 01.10.2025</v>
      </c>
    </row>
    <row r="49" spans="1:11" x14ac:dyDescent="0.3">
      <c r="A49" t="s">
        <v>5472</v>
      </c>
      <c r="B49" t="s">
        <v>4480</v>
      </c>
      <c r="C49">
        <v>213011</v>
      </c>
      <c r="D49" t="s">
        <v>5482</v>
      </c>
      <c r="E49" s="12">
        <v>46098</v>
      </c>
      <c r="F49" t="s">
        <v>3759</v>
      </c>
      <c r="G49" t="s">
        <v>2792</v>
      </c>
      <c r="H49" t="s">
        <v>2789</v>
      </c>
      <c r="I49" t="str">
        <f>_xlfn.XLOOKUP(F49,LD_01[DOCUMENTO],LD_01[REVISÃO])</f>
        <v>R01</v>
      </c>
      <c r="J49" t="b">
        <f t="shared" si="0"/>
        <v>1</v>
      </c>
      <c r="K49" t="str">
        <f>_xlfn.XLOOKUP(B49,ARQUIVOS[ARQUIVO],ARQUIVOS[ENVIO CLIENTE])</f>
        <v>Projetos 4 - 01.10.2025</v>
      </c>
    </row>
    <row r="50" spans="1:11" x14ac:dyDescent="0.3">
      <c r="A50" t="s">
        <v>5472</v>
      </c>
      <c r="B50" t="s">
        <v>4481</v>
      </c>
      <c r="C50">
        <v>338436</v>
      </c>
      <c r="D50" t="s">
        <v>5482</v>
      </c>
      <c r="E50" s="12">
        <v>46098</v>
      </c>
      <c r="F50" t="s">
        <v>3760</v>
      </c>
      <c r="G50" t="s">
        <v>2792</v>
      </c>
      <c r="H50" t="s">
        <v>2788</v>
      </c>
      <c r="I50" t="str">
        <f>_xlfn.XLOOKUP(F50,LD_01[DOCUMENTO],LD_01[REVISÃO])</f>
        <v>R01</v>
      </c>
      <c r="J50" t="b">
        <f t="shared" si="0"/>
        <v>1</v>
      </c>
      <c r="K50" t="str">
        <f>_xlfn.XLOOKUP(B50,ARQUIVOS[ARQUIVO],ARQUIVOS[ENVIO CLIENTE])</f>
        <v>Projetos 4 - 01.10.2025</v>
      </c>
    </row>
    <row r="51" spans="1:11" x14ac:dyDescent="0.3">
      <c r="A51" t="s">
        <v>5472</v>
      </c>
      <c r="B51" t="s">
        <v>4482</v>
      </c>
      <c r="C51">
        <v>314000</v>
      </c>
      <c r="D51" t="s">
        <v>5482</v>
      </c>
      <c r="E51" s="12">
        <v>46098</v>
      </c>
      <c r="F51" t="s">
        <v>3760</v>
      </c>
      <c r="G51" t="s">
        <v>2792</v>
      </c>
      <c r="H51" t="s">
        <v>2789</v>
      </c>
      <c r="I51" t="str">
        <f>_xlfn.XLOOKUP(F51,LD_01[DOCUMENTO],LD_01[REVISÃO])</f>
        <v>R01</v>
      </c>
      <c r="J51" t="b">
        <f t="shared" si="0"/>
        <v>1</v>
      </c>
      <c r="K51" t="str">
        <f>_xlfn.XLOOKUP(B51,ARQUIVOS[ARQUIVO],ARQUIVOS[ENVIO CLIENTE])</f>
        <v>Projetos 4 - 01.10.2025</v>
      </c>
    </row>
    <row r="52" spans="1:11" x14ac:dyDescent="0.3">
      <c r="A52" t="s">
        <v>5472</v>
      </c>
      <c r="B52" t="s">
        <v>4483</v>
      </c>
      <c r="C52">
        <v>443149</v>
      </c>
      <c r="D52" t="s">
        <v>5482</v>
      </c>
      <c r="E52" s="12">
        <v>46098</v>
      </c>
      <c r="F52" t="s">
        <v>3761</v>
      </c>
      <c r="G52" t="s">
        <v>2792</v>
      </c>
      <c r="H52" t="s">
        <v>2788</v>
      </c>
      <c r="I52" t="str">
        <f>_xlfn.XLOOKUP(F52,LD_01[DOCUMENTO],LD_01[REVISÃO])</f>
        <v>R01</v>
      </c>
      <c r="J52" t="b">
        <f t="shared" si="0"/>
        <v>1</v>
      </c>
      <c r="K52" t="str">
        <f>_xlfn.XLOOKUP(B52,ARQUIVOS[ARQUIVO],ARQUIVOS[ENVIO CLIENTE])</f>
        <v>Projetos 4 - 01.10.2025</v>
      </c>
    </row>
    <row r="53" spans="1:11" x14ac:dyDescent="0.3">
      <c r="A53" t="s">
        <v>5472</v>
      </c>
      <c r="B53" t="s">
        <v>4484</v>
      </c>
      <c r="C53">
        <v>376894</v>
      </c>
      <c r="D53" t="s">
        <v>5482</v>
      </c>
      <c r="E53" s="12">
        <v>46098</v>
      </c>
      <c r="F53" t="s">
        <v>3761</v>
      </c>
      <c r="G53" t="s">
        <v>2792</v>
      </c>
      <c r="H53" t="s">
        <v>2789</v>
      </c>
      <c r="I53" t="str">
        <f>_xlfn.XLOOKUP(F53,LD_01[DOCUMENTO],LD_01[REVISÃO])</f>
        <v>R01</v>
      </c>
      <c r="J53" t="b">
        <f t="shared" si="0"/>
        <v>1</v>
      </c>
      <c r="K53" t="str">
        <f>_xlfn.XLOOKUP(B53,ARQUIVOS[ARQUIVO],ARQUIVOS[ENVIO CLIENTE])</f>
        <v>Projetos 4 - 01.10.2025</v>
      </c>
    </row>
    <row r="54" spans="1:11" x14ac:dyDescent="0.3">
      <c r="A54" t="s">
        <v>5472</v>
      </c>
      <c r="B54" t="s">
        <v>4485</v>
      </c>
      <c r="C54">
        <v>484264</v>
      </c>
      <c r="D54" t="s">
        <v>5482</v>
      </c>
      <c r="E54" s="12">
        <v>46098</v>
      </c>
      <c r="F54" t="s">
        <v>3762</v>
      </c>
      <c r="G54" t="s">
        <v>2792</v>
      </c>
      <c r="H54" t="s">
        <v>2788</v>
      </c>
      <c r="I54" t="str">
        <f>_xlfn.XLOOKUP(F54,LD_01[DOCUMENTO],LD_01[REVISÃO])</f>
        <v>R01</v>
      </c>
      <c r="J54" t="b">
        <f t="shared" si="0"/>
        <v>1</v>
      </c>
      <c r="K54" t="str">
        <f>_xlfn.XLOOKUP(B54,ARQUIVOS[ARQUIVO],ARQUIVOS[ENVIO CLIENTE])</f>
        <v>Projetos 4 - 01.10.2025</v>
      </c>
    </row>
    <row r="55" spans="1:11" x14ac:dyDescent="0.3">
      <c r="A55" t="s">
        <v>5472</v>
      </c>
      <c r="B55" t="s">
        <v>4486</v>
      </c>
      <c r="C55">
        <v>322197</v>
      </c>
      <c r="D55" t="s">
        <v>5482</v>
      </c>
      <c r="E55" s="12">
        <v>46098</v>
      </c>
      <c r="F55" t="s">
        <v>3762</v>
      </c>
      <c r="G55" t="s">
        <v>2792</v>
      </c>
      <c r="H55" t="s">
        <v>2789</v>
      </c>
      <c r="I55" t="str">
        <f>_xlfn.XLOOKUP(F55,LD_01[DOCUMENTO],LD_01[REVISÃO])</f>
        <v>R01</v>
      </c>
      <c r="J55" t="b">
        <f t="shared" si="0"/>
        <v>1</v>
      </c>
      <c r="K55" t="str">
        <f>_xlfn.XLOOKUP(B55,ARQUIVOS[ARQUIVO],ARQUIVOS[ENVIO CLIENTE])</f>
        <v>Projetos 4 - 01.10.2025</v>
      </c>
    </row>
    <row r="56" spans="1:11" x14ac:dyDescent="0.3">
      <c r="A56" t="s">
        <v>5472</v>
      </c>
      <c r="B56" t="s">
        <v>4487</v>
      </c>
      <c r="C56">
        <v>342900</v>
      </c>
      <c r="D56" t="s">
        <v>5482</v>
      </c>
      <c r="E56" s="12">
        <v>46098</v>
      </c>
      <c r="F56" t="s">
        <v>3763</v>
      </c>
      <c r="G56" t="s">
        <v>2792</v>
      </c>
      <c r="H56" t="s">
        <v>2788</v>
      </c>
      <c r="I56" t="str">
        <f>_xlfn.XLOOKUP(F56,LD_01[DOCUMENTO],LD_01[REVISÃO])</f>
        <v>R01</v>
      </c>
      <c r="J56" t="b">
        <f t="shared" si="0"/>
        <v>1</v>
      </c>
      <c r="K56" t="str">
        <f>_xlfn.XLOOKUP(B56,ARQUIVOS[ARQUIVO],ARQUIVOS[ENVIO CLIENTE])</f>
        <v>Projetos 4 - 01.10.2025</v>
      </c>
    </row>
    <row r="57" spans="1:11" x14ac:dyDescent="0.3">
      <c r="A57" t="s">
        <v>5472</v>
      </c>
      <c r="B57" t="s">
        <v>4488</v>
      </c>
      <c r="C57">
        <v>258090</v>
      </c>
      <c r="D57" t="s">
        <v>5482</v>
      </c>
      <c r="E57" s="12">
        <v>46098</v>
      </c>
      <c r="F57" t="s">
        <v>3763</v>
      </c>
      <c r="G57" t="s">
        <v>2792</v>
      </c>
      <c r="H57" t="s">
        <v>2789</v>
      </c>
      <c r="I57" t="str">
        <f>_xlfn.XLOOKUP(F57,LD_01[DOCUMENTO],LD_01[REVISÃO])</f>
        <v>R01</v>
      </c>
      <c r="J57" t="b">
        <f t="shared" si="0"/>
        <v>1</v>
      </c>
      <c r="K57" t="str">
        <f>_xlfn.XLOOKUP(B57,ARQUIVOS[ARQUIVO],ARQUIVOS[ENVIO CLIENTE])</f>
        <v>Projetos 4 - 01.10.2025</v>
      </c>
    </row>
    <row r="58" spans="1:11" x14ac:dyDescent="0.3">
      <c r="A58" t="s">
        <v>5472</v>
      </c>
      <c r="B58" t="s">
        <v>4489</v>
      </c>
      <c r="C58">
        <v>331165</v>
      </c>
      <c r="D58" t="s">
        <v>5482</v>
      </c>
      <c r="E58" s="12">
        <v>46098</v>
      </c>
      <c r="F58" t="s">
        <v>3764</v>
      </c>
      <c r="G58" t="s">
        <v>2792</v>
      </c>
      <c r="H58" t="s">
        <v>2788</v>
      </c>
      <c r="I58" t="str">
        <f>_xlfn.XLOOKUP(F58,LD_01[DOCUMENTO],LD_01[REVISÃO])</f>
        <v>R01</v>
      </c>
      <c r="J58" t="b">
        <f t="shared" si="0"/>
        <v>1</v>
      </c>
      <c r="K58" t="str">
        <f>_xlfn.XLOOKUP(B58,ARQUIVOS[ARQUIVO],ARQUIVOS[ENVIO CLIENTE])</f>
        <v>Projetos 4 - 01.10.2025</v>
      </c>
    </row>
    <row r="59" spans="1:11" x14ac:dyDescent="0.3">
      <c r="A59" t="s">
        <v>5472</v>
      </c>
      <c r="B59" t="s">
        <v>4490</v>
      </c>
      <c r="C59">
        <v>247561</v>
      </c>
      <c r="D59" t="s">
        <v>5482</v>
      </c>
      <c r="E59" s="12">
        <v>46098</v>
      </c>
      <c r="F59" t="s">
        <v>3764</v>
      </c>
      <c r="G59" t="s">
        <v>2792</v>
      </c>
      <c r="H59" t="s">
        <v>2789</v>
      </c>
      <c r="I59" t="str">
        <f>_xlfn.XLOOKUP(F59,LD_01[DOCUMENTO],LD_01[REVISÃO])</f>
        <v>R01</v>
      </c>
      <c r="J59" t="b">
        <f t="shared" si="0"/>
        <v>1</v>
      </c>
      <c r="K59" t="str">
        <f>_xlfn.XLOOKUP(B59,ARQUIVOS[ARQUIVO],ARQUIVOS[ENVIO CLIENTE])</f>
        <v>Projetos 4 - 01.10.2025</v>
      </c>
    </row>
    <row r="60" spans="1:11" x14ac:dyDescent="0.3">
      <c r="A60" t="s">
        <v>5472</v>
      </c>
      <c r="B60" t="s">
        <v>4491</v>
      </c>
      <c r="C60">
        <v>6909045</v>
      </c>
      <c r="D60" t="s">
        <v>5482</v>
      </c>
      <c r="E60" s="12">
        <v>46098</v>
      </c>
      <c r="F60" t="s">
        <v>3765</v>
      </c>
      <c r="G60" t="s">
        <v>2792</v>
      </c>
      <c r="H60" t="s">
        <v>2788</v>
      </c>
      <c r="I60" t="str">
        <f>_xlfn.XLOOKUP(F60,LD_01[DOCUMENTO],LD_01[REVISÃO])</f>
        <v>R01</v>
      </c>
      <c r="J60" t="b">
        <f t="shared" si="0"/>
        <v>1</v>
      </c>
      <c r="K60" t="str">
        <f>_xlfn.XLOOKUP(B60,ARQUIVOS[ARQUIVO],ARQUIVOS[ENVIO CLIENTE])</f>
        <v>Projetos 4 - 01.10.2025</v>
      </c>
    </row>
    <row r="61" spans="1:11" x14ac:dyDescent="0.3">
      <c r="A61" t="s">
        <v>5472</v>
      </c>
      <c r="B61" t="s">
        <v>4492</v>
      </c>
      <c r="C61">
        <v>2945190</v>
      </c>
      <c r="D61" t="s">
        <v>5482</v>
      </c>
      <c r="E61" s="12">
        <v>46098</v>
      </c>
      <c r="F61" t="s">
        <v>3765</v>
      </c>
      <c r="G61" t="s">
        <v>2792</v>
      </c>
      <c r="H61" t="s">
        <v>2789</v>
      </c>
      <c r="I61" t="str">
        <f>_xlfn.XLOOKUP(F61,LD_01[DOCUMENTO],LD_01[REVISÃO])</f>
        <v>R01</v>
      </c>
      <c r="J61" t="b">
        <f t="shared" si="0"/>
        <v>1</v>
      </c>
      <c r="K61" t="str">
        <f>_xlfn.XLOOKUP(B61,ARQUIVOS[ARQUIVO],ARQUIVOS[ENVIO CLIENTE])</f>
        <v>Projetos 4 - 01.10.2025</v>
      </c>
    </row>
    <row r="62" spans="1:11" x14ac:dyDescent="0.3">
      <c r="A62" t="s">
        <v>5472</v>
      </c>
      <c r="B62" t="s">
        <v>4493</v>
      </c>
      <c r="C62">
        <v>223265</v>
      </c>
      <c r="D62" t="s">
        <v>5482</v>
      </c>
      <c r="E62" s="12">
        <v>46098</v>
      </c>
      <c r="F62" t="s">
        <v>3766</v>
      </c>
      <c r="G62" t="s">
        <v>2792</v>
      </c>
      <c r="H62" t="s">
        <v>2788</v>
      </c>
      <c r="I62" t="str">
        <f>_xlfn.XLOOKUP(F62,LD_01[DOCUMENTO],LD_01[REVISÃO])</f>
        <v>R01</v>
      </c>
      <c r="J62" t="b">
        <f t="shared" si="0"/>
        <v>1</v>
      </c>
      <c r="K62" t="str">
        <f>_xlfn.XLOOKUP(B62,ARQUIVOS[ARQUIVO],ARQUIVOS[ENVIO CLIENTE])</f>
        <v>Projetos 4 - 01.10.2025</v>
      </c>
    </row>
    <row r="63" spans="1:11" x14ac:dyDescent="0.3">
      <c r="A63" t="s">
        <v>5472</v>
      </c>
      <c r="B63" t="s">
        <v>4494</v>
      </c>
      <c r="C63">
        <v>190459</v>
      </c>
      <c r="D63" t="s">
        <v>5482</v>
      </c>
      <c r="E63" s="12">
        <v>46098</v>
      </c>
      <c r="F63" t="s">
        <v>3766</v>
      </c>
      <c r="G63" t="s">
        <v>2792</v>
      </c>
      <c r="H63" t="s">
        <v>2789</v>
      </c>
      <c r="I63" t="str">
        <f>_xlfn.XLOOKUP(F63,LD_01[DOCUMENTO],LD_01[REVISÃO])</f>
        <v>R01</v>
      </c>
      <c r="J63" t="b">
        <f t="shared" si="0"/>
        <v>1</v>
      </c>
      <c r="K63" t="str">
        <f>_xlfn.XLOOKUP(B63,ARQUIVOS[ARQUIVO],ARQUIVOS[ENVIO CLIENTE])</f>
        <v>Projetos 4 - 01.10.2025</v>
      </c>
    </row>
    <row r="64" spans="1:11" x14ac:dyDescent="0.3">
      <c r="A64" t="s">
        <v>5472</v>
      </c>
      <c r="B64" t="s">
        <v>4495</v>
      </c>
      <c r="C64">
        <v>272684</v>
      </c>
      <c r="D64" t="s">
        <v>5482</v>
      </c>
      <c r="E64" s="12">
        <v>46098</v>
      </c>
      <c r="F64" t="s">
        <v>3767</v>
      </c>
      <c r="G64" t="s">
        <v>2792</v>
      </c>
      <c r="H64" t="s">
        <v>2788</v>
      </c>
      <c r="I64" t="str">
        <f>_xlfn.XLOOKUP(F64,LD_01[DOCUMENTO],LD_01[REVISÃO])</f>
        <v>R01</v>
      </c>
      <c r="J64" t="b">
        <f t="shared" si="0"/>
        <v>1</v>
      </c>
      <c r="K64" t="str">
        <f>_xlfn.XLOOKUP(B64,ARQUIVOS[ARQUIVO],ARQUIVOS[ENVIO CLIENTE])</f>
        <v>Projetos 4 - 01.10.2025</v>
      </c>
    </row>
    <row r="65" spans="1:11" x14ac:dyDescent="0.3">
      <c r="A65" t="s">
        <v>5472</v>
      </c>
      <c r="B65" t="s">
        <v>4496</v>
      </c>
      <c r="C65">
        <v>239872</v>
      </c>
      <c r="D65" t="s">
        <v>5482</v>
      </c>
      <c r="E65" s="12">
        <v>46098</v>
      </c>
      <c r="F65" t="s">
        <v>3767</v>
      </c>
      <c r="G65" t="s">
        <v>2792</v>
      </c>
      <c r="H65" t="s">
        <v>2789</v>
      </c>
      <c r="I65" t="str">
        <f>_xlfn.XLOOKUP(F65,LD_01[DOCUMENTO],LD_01[REVISÃO])</f>
        <v>R01</v>
      </c>
      <c r="J65" t="b">
        <f t="shared" si="0"/>
        <v>1</v>
      </c>
      <c r="K65" t="str">
        <f>_xlfn.XLOOKUP(B65,ARQUIVOS[ARQUIVO],ARQUIVOS[ENVIO CLIENTE])</f>
        <v>Projetos 4 - 01.10.2025</v>
      </c>
    </row>
    <row r="66" spans="1:11" x14ac:dyDescent="0.3">
      <c r="A66" t="s">
        <v>5472</v>
      </c>
      <c r="B66" t="s">
        <v>4497</v>
      </c>
      <c r="C66">
        <v>6808239</v>
      </c>
      <c r="D66" t="s">
        <v>5482</v>
      </c>
      <c r="E66" s="12">
        <v>46098</v>
      </c>
      <c r="F66" t="s">
        <v>3768</v>
      </c>
      <c r="G66" t="s">
        <v>2792</v>
      </c>
      <c r="H66" t="s">
        <v>2788</v>
      </c>
      <c r="I66" t="str">
        <f>_xlfn.XLOOKUP(F66,LD_01[DOCUMENTO],LD_01[REVISÃO])</f>
        <v>R01</v>
      </c>
      <c r="J66" t="b">
        <f t="shared" si="0"/>
        <v>1</v>
      </c>
      <c r="K66" t="str">
        <f>_xlfn.XLOOKUP(B66,ARQUIVOS[ARQUIVO],ARQUIVOS[ENVIO CLIENTE])</f>
        <v>Projetos 4 - 01.10.2025</v>
      </c>
    </row>
    <row r="67" spans="1:11" x14ac:dyDescent="0.3">
      <c r="A67" t="s">
        <v>5472</v>
      </c>
      <c r="B67" t="s">
        <v>4498</v>
      </c>
      <c r="C67">
        <v>2933966</v>
      </c>
      <c r="D67" t="s">
        <v>5482</v>
      </c>
      <c r="E67" s="12">
        <v>46098</v>
      </c>
      <c r="F67" t="s">
        <v>3768</v>
      </c>
      <c r="G67" t="s">
        <v>2792</v>
      </c>
      <c r="H67" t="s">
        <v>2789</v>
      </c>
      <c r="I67" t="str">
        <f>_xlfn.XLOOKUP(F67,LD_01[DOCUMENTO],LD_01[REVISÃO])</f>
        <v>R01</v>
      </c>
      <c r="J67" t="b">
        <f t="shared" ref="J67:J130" si="1">I67=G67</f>
        <v>1</v>
      </c>
      <c r="K67" t="str">
        <f>_xlfn.XLOOKUP(B67,ARQUIVOS[ARQUIVO],ARQUIVOS[ENVIO CLIENTE])</f>
        <v>Projetos 4 - 01.10.2025</v>
      </c>
    </row>
    <row r="68" spans="1:11" x14ac:dyDescent="0.3">
      <c r="A68" t="s">
        <v>5472</v>
      </c>
      <c r="B68" t="s">
        <v>4499</v>
      </c>
      <c r="C68">
        <v>230698</v>
      </c>
      <c r="D68" t="s">
        <v>5482</v>
      </c>
      <c r="E68" s="12">
        <v>46098</v>
      </c>
      <c r="F68" t="s">
        <v>3769</v>
      </c>
      <c r="G68" t="s">
        <v>2792</v>
      </c>
      <c r="H68" t="s">
        <v>2788</v>
      </c>
      <c r="I68" t="str">
        <f>_xlfn.XLOOKUP(F68,LD_01[DOCUMENTO],LD_01[REVISÃO])</f>
        <v>R01</v>
      </c>
      <c r="J68" t="b">
        <f t="shared" si="1"/>
        <v>1</v>
      </c>
      <c r="K68" t="str">
        <f>_xlfn.XLOOKUP(B68,ARQUIVOS[ARQUIVO],ARQUIVOS[ENVIO CLIENTE])</f>
        <v>Projetos 4 - 01.10.2025</v>
      </c>
    </row>
    <row r="69" spans="1:11" x14ac:dyDescent="0.3">
      <c r="A69" t="s">
        <v>5472</v>
      </c>
      <c r="B69" t="s">
        <v>4500</v>
      </c>
      <c r="C69">
        <v>191327</v>
      </c>
      <c r="D69" t="s">
        <v>5482</v>
      </c>
      <c r="E69" s="12">
        <v>46098</v>
      </c>
      <c r="F69" t="s">
        <v>3769</v>
      </c>
      <c r="G69" t="s">
        <v>2792</v>
      </c>
      <c r="H69" t="s">
        <v>2789</v>
      </c>
      <c r="I69" t="str">
        <f>_xlfn.XLOOKUP(F69,LD_01[DOCUMENTO],LD_01[REVISÃO])</f>
        <v>R01</v>
      </c>
      <c r="J69" t="b">
        <f t="shared" si="1"/>
        <v>1</v>
      </c>
      <c r="K69" t="str">
        <f>_xlfn.XLOOKUP(B69,ARQUIVOS[ARQUIVO],ARQUIVOS[ENVIO CLIENTE])</f>
        <v>Projetos 4 - 01.10.2025</v>
      </c>
    </row>
    <row r="70" spans="1:11" x14ac:dyDescent="0.3">
      <c r="A70" t="s">
        <v>5472</v>
      </c>
      <c r="B70" t="s">
        <v>4501</v>
      </c>
      <c r="C70">
        <v>272234</v>
      </c>
      <c r="D70" t="s">
        <v>5482</v>
      </c>
      <c r="E70" s="12">
        <v>46098</v>
      </c>
      <c r="F70" t="s">
        <v>3770</v>
      </c>
      <c r="G70" t="s">
        <v>2792</v>
      </c>
      <c r="H70" t="s">
        <v>2788</v>
      </c>
      <c r="I70" t="str">
        <f>_xlfn.XLOOKUP(F70,LD_01[DOCUMENTO],LD_01[REVISÃO])</f>
        <v>R01</v>
      </c>
      <c r="J70" t="b">
        <f t="shared" si="1"/>
        <v>1</v>
      </c>
      <c r="K70" t="str">
        <f>_xlfn.XLOOKUP(B70,ARQUIVOS[ARQUIVO],ARQUIVOS[ENVIO CLIENTE])</f>
        <v>Projetos 4 - 01.10.2025</v>
      </c>
    </row>
    <row r="71" spans="1:11" x14ac:dyDescent="0.3">
      <c r="A71" t="s">
        <v>5472</v>
      </c>
      <c r="B71" t="s">
        <v>4502</v>
      </c>
      <c r="C71">
        <v>239867</v>
      </c>
      <c r="D71" t="s">
        <v>5482</v>
      </c>
      <c r="E71" s="12">
        <v>46098</v>
      </c>
      <c r="F71" t="s">
        <v>3770</v>
      </c>
      <c r="G71" t="s">
        <v>2792</v>
      </c>
      <c r="H71" t="s">
        <v>2789</v>
      </c>
      <c r="I71" t="str">
        <f>_xlfn.XLOOKUP(F71,LD_01[DOCUMENTO],LD_01[REVISÃO])</f>
        <v>R01</v>
      </c>
      <c r="J71" t="b">
        <f t="shared" si="1"/>
        <v>1</v>
      </c>
      <c r="K71" t="str">
        <f>_xlfn.XLOOKUP(B71,ARQUIVOS[ARQUIVO],ARQUIVOS[ENVIO CLIENTE])</f>
        <v>Projetos 4 - 01.10.2025</v>
      </c>
    </row>
    <row r="72" spans="1:11" x14ac:dyDescent="0.3">
      <c r="A72" t="s">
        <v>5472</v>
      </c>
      <c r="B72" t="s">
        <v>4503</v>
      </c>
      <c r="C72">
        <v>4998615</v>
      </c>
      <c r="D72" t="s">
        <v>5482</v>
      </c>
      <c r="E72" s="12">
        <v>46098</v>
      </c>
      <c r="F72" t="s">
        <v>3771</v>
      </c>
      <c r="G72" t="s">
        <v>2792</v>
      </c>
      <c r="H72" t="s">
        <v>2788</v>
      </c>
      <c r="I72" t="str">
        <f>_xlfn.XLOOKUP(F72,LD_01[DOCUMENTO],LD_01[REVISÃO])</f>
        <v>R01</v>
      </c>
      <c r="J72" t="b">
        <f t="shared" si="1"/>
        <v>1</v>
      </c>
      <c r="K72" t="str">
        <f>_xlfn.XLOOKUP(B72,ARQUIVOS[ARQUIVO],ARQUIVOS[ENVIO CLIENTE])</f>
        <v>Projetos 4 - 01.10.2025</v>
      </c>
    </row>
    <row r="73" spans="1:11" x14ac:dyDescent="0.3">
      <c r="A73" t="s">
        <v>5472</v>
      </c>
      <c r="B73" t="s">
        <v>4504</v>
      </c>
      <c r="C73">
        <v>1822639</v>
      </c>
      <c r="D73" t="s">
        <v>5482</v>
      </c>
      <c r="E73" s="12">
        <v>46098</v>
      </c>
      <c r="F73" t="s">
        <v>3771</v>
      </c>
      <c r="G73" t="s">
        <v>2792</v>
      </c>
      <c r="H73" t="s">
        <v>2789</v>
      </c>
      <c r="I73" t="str">
        <f>_xlfn.XLOOKUP(F73,LD_01[DOCUMENTO],LD_01[REVISÃO])</f>
        <v>R01</v>
      </c>
      <c r="J73" t="b">
        <f t="shared" si="1"/>
        <v>1</v>
      </c>
      <c r="K73" t="str">
        <f>_xlfn.XLOOKUP(B73,ARQUIVOS[ARQUIVO],ARQUIVOS[ENVIO CLIENTE])</f>
        <v>Projetos 4 - 01.10.2025</v>
      </c>
    </row>
    <row r="74" spans="1:11" x14ac:dyDescent="0.3">
      <c r="A74" t="s">
        <v>5472</v>
      </c>
      <c r="B74" t="s">
        <v>4505</v>
      </c>
      <c r="C74">
        <v>256408</v>
      </c>
      <c r="D74" t="s">
        <v>5482</v>
      </c>
      <c r="E74" s="12">
        <v>46098</v>
      </c>
      <c r="F74" t="s">
        <v>3772</v>
      </c>
      <c r="G74" t="s">
        <v>2792</v>
      </c>
      <c r="H74" t="s">
        <v>2788</v>
      </c>
      <c r="I74" t="str">
        <f>_xlfn.XLOOKUP(F74,LD_01[DOCUMENTO],LD_01[REVISÃO])</f>
        <v>R01</v>
      </c>
      <c r="J74" t="b">
        <f t="shared" si="1"/>
        <v>1</v>
      </c>
      <c r="K74" t="str">
        <f>_xlfn.XLOOKUP(B74,ARQUIVOS[ARQUIVO],ARQUIVOS[ENVIO CLIENTE])</f>
        <v>Projetos 4 - 01.10.2025</v>
      </c>
    </row>
    <row r="75" spans="1:11" x14ac:dyDescent="0.3">
      <c r="A75" t="s">
        <v>5472</v>
      </c>
      <c r="B75" t="s">
        <v>4506</v>
      </c>
      <c r="C75">
        <v>1648768</v>
      </c>
      <c r="D75" t="s">
        <v>5482</v>
      </c>
      <c r="E75" s="12">
        <v>46098</v>
      </c>
      <c r="F75" t="s">
        <v>3772</v>
      </c>
      <c r="G75" t="s">
        <v>2792</v>
      </c>
      <c r="H75" t="s">
        <v>2789</v>
      </c>
      <c r="I75" t="str">
        <f>_xlfn.XLOOKUP(F75,LD_01[DOCUMENTO],LD_01[REVISÃO])</f>
        <v>R01</v>
      </c>
      <c r="J75" t="b">
        <f t="shared" si="1"/>
        <v>1</v>
      </c>
      <c r="K75" t="str">
        <f>_xlfn.XLOOKUP(B75,ARQUIVOS[ARQUIVO],ARQUIVOS[ENVIO CLIENTE])</f>
        <v>Projetos 4 - 01.10.2025</v>
      </c>
    </row>
    <row r="76" spans="1:11" x14ac:dyDescent="0.3">
      <c r="A76" t="s">
        <v>5472</v>
      </c>
      <c r="B76" t="s">
        <v>4507</v>
      </c>
      <c r="C76">
        <v>300125</v>
      </c>
      <c r="D76" t="s">
        <v>5482</v>
      </c>
      <c r="E76" s="12">
        <v>46098</v>
      </c>
      <c r="F76" t="s">
        <v>3773</v>
      </c>
      <c r="G76" t="s">
        <v>2792</v>
      </c>
      <c r="H76" t="s">
        <v>2788</v>
      </c>
      <c r="I76" t="str">
        <f>_xlfn.XLOOKUP(F76,LD_01[DOCUMENTO],LD_01[REVISÃO])</f>
        <v>R01</v>
      </c>
      <c r="J76" t="b">
        <f t="shared" si="1"/>
        <v>1</v>
      </c>
      <c r="K76" t="str">
        <f>_xlfn.XLOOKUP(B76,ARQUIVOS[ARQUIVO],ARQUIVOS[ENVIO CLIENTE])</f>
        <v>Projetos 4 - 01.10.2025</v>
      </c>
    </row>
    <row r="77" spans="1:11" x14ac:dyDescent="0.3">
      <c r="A77" t="s">
        <v>5472</v>
      </c>
      <c r="B77" t="s">
        <v>4508</v>
      </c>
      <c r="C77">
        <v>253077</v>
      </c>
      <c r="D77" t="s">
        <v>5482</v>
      </c>
      <c r="E77" s="12">
        <v>46098</v>
      </c>
      <c r="F77" t="s">
        <v>3773</v>
      </c>
      <c r="G77" t="s">
        <v>2792</v>
      </c>
      <c r="H77" t="s">
        <v>2789</v>
      </c>
      <c r="I77" t="str">
        <f>_xlfn.XLOOKUP(F77,LD_01[DOCUMENTO],LD_01[REVISÃO])</f>
        <v>R01</v>
      </c>
      <c r="J77" t="b">
        <f t="shared" si="1"/>
        <v>1</v>
      </c>
      <c r="K77" t="str">
        <f>_xlfn.XLOOKUP(B77,ARQUIVOS[ARQUIVO],ARQUIVOS[ENVIO CLIENTE])</f>
        <v>Projetos 4 - 01.10.2025</v>
      </c>
    </row>
    <row r="78" spans="1:11" x14ac:dyDescent="0.3">
      <c r="A78" t="s">
        <v>5472</v>
      </c>
      <c r="B78" t="s">
        <v>4509</v>
      </c>
      <c r="C78">
        <v>127673</v>
      </c>
      <c r="D78" t="s">
        <v>5482</v>
      </c>
      <c r="E78" s="12">
        <v>46098</v>
      </c>
      <c r="F78" t="s">
        <v>3774</v>
      </c>
      <c r="G78" t="s">
        <v>2792</v>
      </c>
      <c r="H78" t="s">
        <v>2788</v>
      </c>
      <c r="I78" t="str">
        <f>_xlfn.XLOOKUP(F78,LD_01[DOCUMENTO],LD_01[REVISÃO])</f>
        <v>R01</v>
      </c>
      <c r="J78" t="b">
        <f t="shared" si="1"/>
        <v>1</v>
      </c>
      <c r="K78" t="str">
        <f>_xlfn.XLOOKUP(B78,ARQUIVOS[ARQUIVO],ARQUIVOS[ENVIO CLIENTE])</f>
        <v>Projetos 4 - 01.10.2025</v>
      </c>
    </row>
    <row r="79" spans="1:11" x14ac:dyDescent="0.3">
      <c r="A79" t="s">
        <v>5472</v>
      </c>
      <c r="B79" t="s">
        <v>4510</v>
      </c>
      <c r="C79">
        <v>89798</v>
      </c>
      <c r="D79" t="s">
        <v>5482</v>
      </c>
      <c r="E79" s="12">
        <v>46098</v>
      </c>
      <c r="F79" t="s">
        <v>3774</v>
      </c>
      <c r="G79" t="s">
        <v>2792</v>
      </c>
      <c r="H79" t="s">
        <v>2789</v>
      </c>
      <c r="I79" t="str">
        <f>_xlfn.XLOOKUP(F79,LD_01[DOCUMENTO],LD_01[REVISÃO])</f>
        <v>R01</v>
      </c>
      <c r="J79" t="b">
        <f t="shared" si="1"/>
        <v>1</v>
      </c>
      <c r="K79" t="str">
        <f>_xlfn.XLOOKUP(B79,ARQUIVOS[ARQUIVO],ARQUIVOS[ENVIO CLIENTE])</f>
        <v>Projetos 4 - 01.10.2025</v>
      </c>
    </row>
    <row r="80" spans="1:11" x14ac:dyDescent="0.3">
      <c r="A80" t="s">
        <v>5472</v>
      </c>
      <c r="B80" t="s">
        <v>4511</v>
      </c>
      <c r="C80">
        <v>219409</v>
      </c>
      <c r="D80" t="s">
        <v>5482</v>
      </c>
      <c r="E80" s="12">
        <v>46098</v>
      </c>
      <c r="F80" t="s">
        <v>3775</v>
      </c>
      <c r="G80" t="s">
        <v>2792</v>
      </c>
      <c r="H80" t="s">
        <v>2788</v>
      </c>
      <c r="I80" t="str">
        <f>_xlfn.XLOOKUP(F80,LD_01[DOCUMENTO],LD_01[REVISÃO])</f>
        <v>R01</v>
      </c>
      <c r="J80" t="b">
        <f t="shared" si="1"/>
        <v>1</v>
      </c>
      <c r="K80" t="str">
        <f>_xlfn.XLOOKUP(B80,ARQUIVOS[ARQUIVO],ARQUIVOS[ENVIO CLIENTE])</f>
        <v>Projetos 4 - 01.10.2025</v>
      </c>
    </row>
    <row r="81" spans="1:11" x14ac:dyDescent="0.3">
      <c r="A81" t="s">
        <v>5472</v>
      </c>
      <c r="B81" t="s">
        <v>4512</v>
      </c>
      <c r="C81">
        <v>608368</v>
      </c>
      <c r="D81" t="s">
        <v>5482</v>
      </c>
      <c r="E81" s="12">
        <v>46098</v>
      </c>
      <c r="F81" t="s">
        <v>3775</v>
      </c>
      <c r="G81" t="s">
        <v>2792</v>
      </c>
      <c r="H81" t="s">
        <v>2789</v>
      </c>
      <c r="I81" t="str">
        <f>_xlfn.XLOOKUP(F81,LD_01[DOCUMENTO],LD_01[REVISÃO])</f>
        <v>R01</v>
      </c>
      <c r="J81" t="b">
        <f t="shared" si="1"/>
        <v>1</v>
      </c>
      <c r="K81" t="str">
        <f>_xlfn.XLOOKUP(B81,ARQUIVOS[ARQUIVO],ARQUIVOS[ENVIO CLIENTE])</f>
        <v>Projetos 4 - 01.10.2025</v>
      </c>
    </row>
    <row r="82" spans="1:11" x14ac:dyDescent="0.3">
      <c r="A82" t="s">
        <v>5472</v>
      </c>
      <c r="B82" t="s">
        <v>4513</v>
      </c>
      <c r="C82">
        <v>1156955</v>
      </c>
      <c r="D82" t="s">
        <v>5482</v>
      </c>
      <c r="E82" s="12">
        <v>46098</v>
      </c>
      <c r="F82" t="s">
        <v>3776</v>
      </c>
      <c r="G82" t="s">
        <v>2792</v>
      </c>
      <c r="H82" t="s">
        <v>2788</v>
      </c>
      <c r="I82" t="str">
        <f>_xlfn.XLOOKUP(F82,LD_01[DOCUMENTO],LD_01[REVISÃO])</f>
        <v>R01</v>
      </c>
      <c r="J82" t="b">
        <f t="shared" si="1"/>
        <v>1</v>
      </c>
      <c r="K82" t="str">
        <f>_xlfn.XLOOKUP(B82,ARQUIVOS[ARQUIVO],ARQUIVOS[ENVIO CLIENTE])</f>
        <v>Projetos 4 - 01.10.2025</v>
      </c>
    </row>
    <row r="83" spans="1:11" x14ac:dyDescent="0.3">
      <c r="A83" t="s">
        <v>5472</v>
      </c>
      <c r="B83" t="s">
        <v>4514</v>
      </c>
      <c r="C83">
        <v>612882</v>
      </c>
      <c r="D83" t="s">
        <v>5482</v>
      </c>
      <c r="E83" s="12">
        <v>46098</v>
      </c>
      <c r="F83" t="s">
        <v>3776</v>
      </c>
      <c r="G83" t="s">
        <v>2792</v>
      </c>
      <c r="H83" t="s">
        <v>2789</v>
      </c>
      <c r="I83" t="str">
        <f>_xlfn.XLOOKUP(F83,LD_01[DOCUMENTO],LD_01[REVISÃO])</f>
        <v>R01</v>
      </c>
      <c r="J83" t="b">
        <f t="shared" si="1"/>
        <v>1</v>
      </c>
      <c r="K83" t="str">
        <f>_xlfn.XLOOKUP(B83,ARQUIVOS[ARQUIVO],ARQUIVOS[ENVIO CLIENTE])</f>
        <v>Projetos 4 - 01.10.2025</v>
      </c>
    </row>
    <row r="84" spans="1:11" x14ac:dyDescent="0.3">
      <c r="A84" t="s">
        <v>5472</v>
      </c>
      <c r="B84" t="s">
        <v>4515</v>
      </c>
      <c r="C84">
        <v>1524660</v>
      </c>
      <c r="D84" t="s">
        <v>5482</v>
      </c>
      <c r="E84" s="12">
        <v>46098</v>
      </c>
      <c r="F84" t="s">
        <v>3777</v>
      </c>
      <c r="G84" t="s">
        <v>2792</v>
      </c>
      <c r="H84" t="s">
        <v>2788</v>
      </c>
      <c r="I84" t="str">
        <f>_xlfn.XLOOKUP(F84,LD_01[DOCUMENTO],LD_01[REVISÃO])</f>
        <v>R01</v>
      </c>
      <c r="J84" t="b">
        <f t="shared" si="1"/>
        <v>1</v>
      </c>
      <c r="K84" t="str">
        <f>_xlfn.XLOOKUP(B84,ARQUIVOS[ARQUIVO],ARQUIVOS[ENVIO CLIENTE])</f>
        <v>Projetos 4 - 01.10.2025</v>
      </c>
    </row>
    <row r="85" spans="1:11" x14ac:dyDescent="0.3">
      <c r="A85" t="s">
        <v>5472</v>
      </c>
      <c r="B85" t="s">
        <v>4516</v>
      </c>
      <c r="C85">
        <v>884138</v>
      </c>
      <c r="D85" t="s">
        <v>5482</v>
      </c>
      <c r="E85" s="12">
        <v>46098</v>
      </c>
      <c r="F85" t="s">
        <v>3777</v>
      </c>
      <c r="G85" t="s">
        <v>2792</v>
      </c>
      <c r="H85" t="s">
        <v>2789</v>
      </c>
      <c r="I85" t="str">
        <f>_xlfn.XLOOKUP(F85,LD_01[DOCUMENTO],LD_01[REVISÃO])</f>
        <v>R01</v>
      </c>
      <c r="J85" t="b">
        <f t="shared" si="1"/>
        <v>1</v>
      </c>
      <c r="K85" t="str">
        <f>_xlfn.XLOOKUP(B85,ARQUIVOS[ARQUIVO],ARQUIVOS[ENVIO CLIENTE])</f>
        <v>Projetos 4 - 01.10.2025</v>
      </c>
    </row>
    <row r="86" spans="1:11" x14ac:dyDescent="0.3">
      <c r="A86" t="s">
        <v>5472</v>
      </c>
      <c r="B86" t="s">
        <v>4517</v>
      </c>
      <c r="C86">
        <v>270552</v>
      </c>
      <c r="D86" t="s">
        <v>5482</v>
      </c>
      <c r="E86" s="12">
        <v>46098</v>
      </c>
      <c r="F86" t="s">
        <v>3778</v>
      </c>
      <c r="G86" t="s">
        <v>2792</v>
      </c>
      <c r="H86" t="s">
        <v>2788</v>
      </c>
      <c r="I86" t="str">
        <f>_xlfn.XLOOKUP(F86,LD_01[DOCUMENTO],LD_01[REVISÃO])</f>
        <v>R01</v>
      </c>
      <c r="J86" t="b">
        <f t="shared" si="1"/>
        <v>1</v>
      </c>
      <c r="K86" t="str">
        <f>_xlfn.XLOOKUP(B86,ARQUIVOS[ARQUIVO],ARQUIVOS[ENVIO CLIENTE])</f>
        <v>Projetos 4 - 01.10.2025</v>
      </c>
    </row>
    <row r="87" spans="1:11" x14ac:dyDescent="0.3">
      <c r="A87" t="s">
        <v>5472</v>
      </c>
      <c r="B87" t="s">
        <v>4518</v>
      </c>
      <c r="C87">
        <v>256610</v>
      </c>
      <c r="D87" t="s">
        <v>5482</v>
      </c>
      <c r="E87" s="12">
        <v>46098</v>
      </c>
      <c r="F87" t="s">
        <v>3778</v>
      </c>
      <c r="G87" t="s">
        <v>2792</v>
      </c>
      <c r="H87" t="s">
        <v>2789</v>
      </c>
      <c r="I87" t="str">
        <f>_xlfn.XLOOKUP(F87,LD_01[DOCUMENTO],LD_01[REVISÃO])</f>
        <v>R01</v>
      </c>
      <c r="J87" t="b">
        <f t="shared" si="1"/>
        <v>1</v>
      </c>
      <c r="K87" t="str">
        <f>_xlfn.XLOOKUP(B87,ARQUIVOS[ARQUIVO],ARQUIVOS[ENVIO CLIENTE])</f>
        <v>Projetos 4 - 01.10.2025</v>
      </c>
    </row>
    <row r="88" spans="1:11" x14ac:dyDescent="0.3">
      <c r="A88" t="s">
        <v>5472</v>
      </c>
      <c r="B88" t="s">
        <v>4519</v>
      </c>
      <c r="C88">
        <v>493278</v>
      </c>
      <c r="D88" t="s">
        <v>5482</v>
      </c>
      <c r="E88" s="12">
        <v>46098</v>
      </c>
      <c r="F88" t="s">
        <v>3779</v>
      </c>
      <c r="G88" t="s">
        <v>2792</v>
      </c>
      <c r="H88" t="s">
        <v>2788</v>
      </c>
      <c r="I88" t="str">
        <f>_xlfn.XLOOKUP(F88,LD_01[DOCUMENTO],LD_01[REVISÃO])</f>
        <v>R01</v>
      </c>
      <c r="J88" t="b">
        <f t="shared" si="1"/>
        <v>1</v>
      </c>
      <c r="K88" t="str">
        <f>_xlfn.XLOOKUP(B88,ARQUIVOS[ARQUIVO],ARQUIVOS[ENVIO CLIENTE])</f>
        <v>Projetos 4 - 01.10.2025</v>
      </c>
    </row>
    <row r="89" spans="1:11" x14ac:dyDescent="0.3">
      <c r="A89" t="s">
        <v>5472</v>
      </c>
      <c r="B89" t="s">
        <v>4520</v>
      </c>
      <c r="C89">
        <v>320533</v>
      </c>
      <c r="D89" t="s">
        <v>5482</v>
      </c>
      <c r="E89" s="12">
        <v>46098</v>
      </c>
      <c r="F89" t="s">
        <v>3779</v>
      </c>
      <c r="G89" t="s">
        <v>2792</v>
      </c>
      <c r="H89" t="s">
        <v>2789</v>
      </c>
      <c r="I89" t="str">
        <f>_xlfn.XLOOKUP(F89,LD_01[DOCUMENTO],LD_01[REVISÃO])</f>
        <v>R01</v>
      </c>
      <c r="J89" t="b">
        <f t="shared" si="1"/>
        <v>1</v>
      </c>
      <c r="K89" t="str">
        <f>_xlfn.XLOOKUP(B89,ARQUIVOS[ARQUIVO],ARQUIVOS[ENVIO CLIENTE])</f>
        <v>Projetos 4 - 01.10.2025</v>
      </c>
    </row>
    <row r="90" spans="1:11" x14ac:dyDescent="0.3">
      <c r="A90" t="s">
        <v>5472</v>
      </c>
      <c r="B90" t="s">
        <v>4521</v>
      </c>
      <c r="C90">
        <v>127748</v>
      </c>
      <c r="D90" t="s">
        <v>5482</v>
      </c>
      <c r="E90" s="12">
        <v>46098</v>
      </c>
      <c r="F90" t="s">
        <v>3780</v>
      </c>
      <c r="G90" t="s">
        <v>2792</v>
      </c>
      <c r="H90" t="s">
        <v>2788</v>
      </c>
      <c r="I90" t="str">
        <f>_xlfn.XLOOKUP(F90,LD_01[DOCUMENTO],LD_01[REVISÃO])</f>
        <v>R01</v>
      </c>
      <c r="J90" t="b">
        <f t="shared" si="1"/>
        <v>1</v>
      </c>
      <c r="K90" t="str">
        <f>_xlfn.XLOOKUP(B90,ARQUIVOS[ARQUIVO],ARQUIVOS[ENVIO CLIENTE])</f>
        <v>Projetos 4 - 01.10.2025</v>
      </c>
    </row>
    <row r="91" spans="1:11" x14ac:dyDescent="0.3">
      <c r="A91" t="s">
        <v>5472</v>
      </c>
      <c r="B91" t="s">
        <v>4522</v>
      </c>
      <c r="C91">
        <v>89464</v>
      </c>
      <c r="D91" t="s">
        <v>5482</v>
      </c>
      <c r="E91" s="12">
        <v>46098</v>
      </c>
      <c r="F91" t="s">
        <v>3780</v>
      </c>
      <c r="G91" t="s">
        <v>2792</v>
      </c>
      <c r="H91" t="s">
        <v>2789</v>
      </c>
      <c r="I91" t="str">
        <f>_xlfn.XLOOKUP(F91,LD_01[DOCUMENTO],LD_01[REVISÃO])</f>
        <v>R01</v>
      </c>
      <c r="J91" t="b">
        <f t="shared" si="1"/>
        <v>1</v>
      </c>
      <c r="K91" t="str">
        <f>_xlfn.XLOOKUP(B91,ARQUIVOS[ARQUIVO],ARQUIVOS[ENVIO CLIENTE])</f>
        <v>Projetos 4 - 01.10.2025</v>
      </c>
    </row>
    <row r="92" spans="1:11" x14ac:dyDescent="0.3">
      <c r="A92" t="s">
        <v>5472</v>
      </c>
      <c r="B92" t="s">
        <v>4523</v>
      </c>
      <c r="C92">
        <v>5277419</v>
      </c>
      <c r="D92" t="s">
        <v>5482</v>
      </c>
      <c r="E92" s="12">
        <v>46098</v>
      </c>
      <c r="F92" t="s">
        <v>3781</v>
      </c>
      <c r="G92" t="s">
        <v>2792</v>
      </c>
      <c r="H92" t="s">
        <v>2789</v>
      </c>
      <c r="I92" t="str">
        <f>_xlfn.XLOOKUP(F92,LD_01[DOCUMENTO],LD_01[REVISÃO])</f>
        <v>R01</v>
      </c>
      <c r="J92" t="b">
        <f t="shared" si="1"/>
        <v>1</v>
      </c>
      <c r="K92" t="str">
        <f>_xlfn.XLOOKUP(B92,ARQUIVOS[ARQUIVO],ARQUIVOS[ENVIO CLIENTE])</f>
        <v>Projetos 4 - 01.10.2025</v>
      </c>
    </row>
    <row r="93" spans="1:11" x14ac:dyDescent="0.3">
      <c r="A93" t="s">
        <v>5472</v>
      </c>
      <c r="B93" t="s">
        <v>4524</v>
      </c>
      <c r="C93">
        <v>1251696</v>
      </c>
      <c r="D93" t="s">
        <v>5482</v>
      </c>
      <c r="E93" s="12">
        <v>46098</v>
      </c>
      <c r="F93" t="s">
        <v>3782</v>
      </c>
      <c r="G93" t="s">
        <v>2792</v>
      </c>
      <c r="H93" t="s">
        <v>2789</v>
      </c>
      <c r="I93" t="str">
        <f>_xlfn.XLOOKUP(F93,LD_01[DOCUMENTO],LD_01[REVISÃO])</f>
        <v>R01</v>
      </c>
      <c r="J93" t="b">
        <f t="shared" si="1"/>
        <v>1</v>
      </c>
      <c r="K93" t="str">
        <f>_xlfn.XLOOKUP(B93,ARQUIVOS[ARQUIVO],ARQUIVOS[ENVIO CLIENTE])</f>
        <v>Projetos 4 - 01.10.2025</v>
      </c>
    </row>
    <row r="94" spans="1:11" x14ac:dyDescent="0.3">
      <c r="A94" t="s">
        <v>5472</v>
      </c>
      <c r="B94" t="s">
        <v>4525</v>
      </c>
      <c r="C94">
        <v>1153043</v>
      </c>
      <c r="D94" t="s">
        <v>5482</v>
      </c>
      <c r="E94" s="12">
        <v>46098</v>
      </c>
      <c r="F94" t="s">
        <v>3783</v>
      </c>
      <c r="G94" t="s">
        <v>2792</v>
      </c>
      <c r="H94" t="s">
        <v>2789</v>
      </c>
      <c r="I94" t="str">
        <f>_xlfn.XLOOKUP(F94,LD_01[DOCUMENTO],LD_01[REVISÃO])</f>
        <v>R01</v>
      </c>
      <c r="J94" t="b">
        <f t="shared" si="1"/>
        <v>1</v>
      </c>
      <c r="K94" t="str">
        <f>_xlfn.XLOOKUP(B94,ARQUIVOS[ARQUIVO],ARQUIVOS[ENVIO CLIENTE])</f>
        <v>Projetos 4 - 01.10.2025</v>
      </c>
    </row>
    <row r="95" spans="1:11" x14ac:dyDescent="0.3">
      <c r="A95" t="s">
        <v>5472</v>
      </c>
      <c r="B95" t="s">
        <v>4526</v>
      </c>
      <c r="C95">
        <v>1300399</v>
      </c>
      <c r="D95" t="s">
        <v>5482</v>
      </c>
      <c r="E95" s="12">
        <v>46098</v>
      </c>
      <c r="F95" t="s">
        <v>3784</v>
      </c>
      <c r="G95" t="s">
        <v>2792</v>
      </c>
      <c r="H95" t="s">
        <v>2789</v>
      </c>
      <c r="I95" t="str">
        <f>_xlfn.XLOOKUP(F95,LD_01[DOCUMENTO],LD_01[REVISÃO])</f>
        <v>R01</v>
      </c>
      <c r="J95" t="b">
        <f t="shared" si="1"/>
        <v>1</v>
      </c>
      <c r="K95" t="str">
        <f>_xlfn.XLOOKUP(B95,ARQUIVOS[ARQUIVO],ARQUIVOS[ENVIO CLIENTE])</f>
        <v>Projetos 4 - 01.10.2025</v>
      </c>
    </row>
    <row r="96" spans="1:11" x14ac:dyDescent="0.3">
      <c r="A96" t="s">
        <v>5472</v>
      </c>
      <c r="B96" t="s">
        <v>4527</v>
      </c>
      <c r="C96">
        <v>839538</v>
      </c>
      <c r="D96" t="s">
        <v>5482</v>
      </c>
      <c r="E96" s="12">
        <v>46098</v>
      </c>
      <c r="F96" t="s">
        <v>3785</v>
      </c>
      <c r="G96" t="s">
        <v>2792</v>
      </c>
      <c r="H96" t="s">
        <v>2789</v>
      </c>
      <c r="I96" t="str">
        <f>_xlfn.XLOOKUP(F96,LD_01[DOCUMENTO],LD_01[REVISÃO])</f>
        <v>R01</v>
      </c>
      <c r="J96" t="b">
        <f t="shared" si="1"/>
        <v>1</v>
      </c>
      <c r="K96" t="str">
        <f>_xlfn.XLOOKUP(B96,ARQUIVOS[ARQUIVO],ARQUIVOS[ENVIO CLIENTE])</f>
        <v>Projetos 4 - 01.10.2025</v>
      </c>
    </row>
    <row r="97" spans="1:11" x14ac:dyDescent="0.3">
      <c r="A97" t="s">
        <v>5472</v>
      </c>
      <c r="B97" t="s">
        <v>4528</v>
      </c>
      <c r="C97">
        <v>2836175</v>
      </c>
      <c r="D97" t="s">
        <v>5482</v>
      </c>
      <c r="E97" s="12">
        <v>46098</v>
      </c>
      <c r="F97" t="s">
        <v>3786</v>
      </c>
      <c r="G97" t="s">
        <v>2792</v>
      </c>
      <c r="H97" t="s">
        <v>2789</v>
      </c>
      <c r="I97" t="str">
        <f>_xlfn.XLOOKUP(F97,LD_01[DOCUMENTO],LD_01[REVISÃO])</f>
        <v>R01</v>
      </c>
      <c r="J97" t="b">
        <f t="shared" si="1"/>
        <v>1</v>
      </c>
      <c r="K97" t="str">
        <f>_xlfn.XLOOKUP(B97,ARQUIVOS[ARQUIVO],ARQUIVOS[ENVIO CLIENTE])</f>
        <v>Projetos 4 - 01.10.2025</v>
      </c>
    </row>
    <row r="98" spans="1:11" x14ac:dyDescent="0.3">
      <c r="A98" t="s">
        <v>5473</v>
      </c>
      <c r="B98" t="s">
        <v>4529</v>
      </c>
      <c r="C98">
        <v>13818383</v>
      </c>
      <c r="D98" t="s">
        <v>5482</v>
      </c>
      <c r="E98" s="12">
        <v>46098</v>
      </c>
      <c r="F98" t="s">
        <v>3787</v>
      </c>
      <c r="G98" t="s">
        <v>2798</v>
      </c>
      <c r="H98" t="s">
        <v>2788</v>
      </c>
      <c r="I98" t="str">
        <f>_xlfn.XLOOKUP(F98,LD_01[DOCUMENTO],LD_01[REVISÃO])</f>
        <v>R04</v>
      </c>
      <c r="J98" t="b">
        <f t="shared" si="1"/>
        <v>1</v>
      </c>
      <c r="K98" t="str">
        <f>_xlfn.XLOOKUP(B98,ARQUIVOS[ARQUIVO],ARQUIVOS[ENVIO CLIENTE])</f>
        <v>Projetos 4 - 01.10.2025</v>
      </c>
    </row>
    <row r="99" spans="1:11" x14ac:dyDescent="0.3">
      <c r="A99" t="s">
        <v>5473</v>
      </c>
      <c r="B99" t="s">
        <v>4530</v>
      </c>
      <c r="C99">
        <v>1002703</v>
      </c>
      <c r="D99" t="s">
        <v>5482</v>
      </c>
      <c r="E99" s="12">
        <v>46098</v>
      </c>
      <c r="F99" t="s">
        <v>3787</v>
      </c>
      <c r="G99" t="s">
        <v>2798</v>
      </c>
      <c r="H99" t="s">
        <v>2789</v>
      </c>
      <c r="I99" t="str">
        <f>_xlfn.XLOOKUP(F99,LD_01[DOCUMENTO],LD_01[REVISÃO])</f>
        <v>R04</v>
      </c>
      <c r="J99" t="b">
        <f t="shared" si="1"/>
        <v>1</v>
      </c>
      <c r="K99" t="str">
        <f>_xlfn.XLOOKUP(B99,ARQUIVOS[ARQUIVO],ARQUIVOS[ENVIO CLIENTE])</f>
        <v>Projetos 4 - 01.10.2025</v>
      </c>
    </row>
    <row r="100" spans="1:11" x14ac:dyDescent="0.3">
      <c r="A100" t="s">
        <v>5473</v>
      </c>
      <c r="B100" t="s">
        <v>4531</v>
      </c>
      <c r="C100">
        <v>3838536</v>
      </c>
      <c r="D100" t="s">
        <v>5482</v>
      </c>
      <c r="E100" s="12">
        <v>46098</v>
      </c>
      <c r="F100" t="s">
        <v>3788</v>
      </c>
      <c r="G100" t="s">
        <v>2798</v>
      </c>
      <c r="H100" t="s">
        <v>2788</v>
      </c>
      <c r="I100" t="str">
        <f>_xlfn.XLOOKUP(F100,LD_01[DOCUMENTO],LD_01[REVISÃO])</f>
        <v>R04</v>
      </c>
      <c r="J100" t="b">
        <f t="shared" si="1"/>
        <v>1</v>
      </c>
      <c r="K100" t="str">
        <f>_xlfn.XLOOKUP(B100,ARQUIVOS[ARQUIVO],ARQUIVOS[ENVIO CLIENTE])</f>
        <v>Projetos 4 - 01.10.2025</v>
      </c>
    </row>
    <row r="101" spans="1:11" x14ac:dyDescent="0.3">
      <c r="A101" t="s">
        <v>5473</v>
      </c>
      <c r="B101" t="s">
        <v>4532</v>
      </c>
      <c r="C101">
        <v>492764</v>
      </c>
      <c r="D101" t="s">
        <v>5482</v>
      </c>
      <c r="E101" s="12">
        <v>46098</v>
      </c>
      <c r="F101" t="s">
        <v>3788</v>
      </c>
      <c r="G101" t="s">
        <v>2798</v>
      </c>
      <c r="H101" t="s">
        <v>2789</v>
      </c>
      <c r="I101" t="str">
        <f>_xlfn.XLOOKUP(F101,LD_01[DOCUMENTO],LD_01[REVISÃO])</f>
        <v>R04</v>
      </c>
      <c r="J101" t="b">
        <f t="shared" si="1"/>
        <v>1</v>
      </c>
      <c r="K101" t="str">
        <f>_xlfn.XLOOKUP(B101,ARQUIVOS[ARQUIVO],ARQUIVOS[ENVIO CLIENTE])</f>
        <v>Projetos 4 - 01.10.2025</v>
      </c>
    </row>
    <row r="102" spans="1:11" x14ac:dyDescent="0.3">
      <c r="A102" t="s">
        <v>5473</v>
      </c>
      <c r="B102" t="s">
        <v>4533</v>
      </c>
      <c r="C102">
        <v>631298</v>
      </c>
      <c r="D102" t="s">
        <v>5482</v>
      </c>
      <c r="E102" s="12">
        <v>46098</v>
      </c>
      <c r="F102" t="s">
        <v>3789</v>
      </c>
      <c r="G102" t="s">
        <v>2798</v>
      </c>
      <c r="H102" t="s">
        <v>2788</v>
      </c>
      <c r="I102" t="str">
        <f>_xlfn.XLOOKUP(F102,LD_01[DOCUMENTO],LD_01[REVISÃO])</f>
        <v>R04</v>
      </c>
      <c r="J102" t="b">
        <f t="shared" si="1"/>
        <v>1</v>
      </c>
      <c r="K102" t="str">
        <f>_xlfn.XLOOKUP(B102,ARQUIVOS[ARQUIVO],ARQUIVOS[ENVIO CLIENTE])</f>
        <v>Projetos 4 - 01.10.2025</v>
      </c>
    </row>
    <row r="103" spans="1:11" x14ac:dyDescent="0.3">
      <c r="A103" t="s">
        <v>5473</v>
      </c>
      <c r="B103" t="s">
        <v>4534</v>
      </c>
      <c r="C103">
        <v>624007</v>
      </c>
      <c r="D103" t="s">
        <v>5482</v>
      </c>
      <c r="E103" s="12">
        <v>46098</v>
      </c>
      <c r="F103" t="s">
        <v>3789</v>
      </c>
      <c r="G103" t="s">
        <v>2798</v>
      </c>
      <c r="H103" t="s">
        <v>2789</v>
      </c>
      <c r="I103" t="str">
        <f>_xlfn.XLOOKUP(F103,LD_01[DOCUMENTO],LD_01[REVISÃO])</f>
        <v>R04</v>
      </c>
      <c r="J103" t="b">
        <f t="shared" si="1"/>
        <v>1</v>
      </c>
      <c r="K103" t="str">
        <f>_xlfn.XLOOKUP(B103,ARQUIVOS[ARQUIVO],ARQUIVOS[ENVIO CLIENTE])</f>
        <v>Projetos 4 - 01.10.2025</v>
      </c>
    </row>
    <row r="104" spans="1:11" x14ac:dyDescent="0.3">
      <c r="A104" t="s">
        <v>5473</v>
      </c>
      <c r="B104" t="s">
        <v>4535</v>
      </c>
      <c r="C104">
        <v>1228585</v>
      </c>
      <c r="D104" t="s">
        <v>5482</v>
      </c>
      <c r="E104" s="12">
        <v>46098</v>
      </c>
      <c r="F104" t="s">
        <v>3790</v>
      </c>
      <c r="G104" t="s">
        <v>2798</v>
      </c>
      <c r="H104" t="s">
        <v>2788</v>
      </c>
      <c r="I104" t="str">
        <f>_xlfn.XLOOKUP(F104,LD_01[DOCUMENTO],LD_01[REVISÃO])</f>
        <v>R04</v>
      </c>
      <c r="J104" t="b">
        <f t="shared" si="1"/>
        <v>1</v>
      </c>
      <c r="K104" t="str">
        <f>_xlfn.XLOOKUP(B104,ARQUIVOS[ARQUIVO],ARQUIVOS[ENVIO CLIENTE])</f>
        <v>Projetos 4 - 01.10.2025</v>
      </c>
    </row>
    <row r="105" spans="1:11" x14ac:dyDescent="0.3">
      <c r="A105" t="s">
        <v>5473</v>
      </c>
      <c r="B105" t="s">
        <v>4536</v>
      </c>
      <c r="C105">
        <v>1128829</v>
      </c>
      <c r="D105" t="s">
        <v>5482</v>
      </c>
      <c r="E105" s="12">
        <v>46098</v>
      </c>
      <c r="F105" t="s">
        <v>3790</v>
      </c>
      <c r="G105" t="s">
        <v>2798</v>
      </c>
      <c r="H105" t="s">
        <v>2789</v>
      </c>
      <c r="I105" t="str">
        <f>_xlfn.XLOOKUP(F105,LD_01[DOCUMENTO],LD_01[REVISÃO])</f>
        <v>R04</v>
      </c>
      <c r="J105" t="b">
        <f t="shared" si="1"/>
        <v>1</v>
      </c>
      <c r="K105" t="str">
        <f>_xlfn.XLOOKUP(B105,ARQUIVOS[ARQUIVO],ARQUIVOS[ENVIO CLIENTE])</f>
        <v>Projetos 4 - 01.10.2025</v>
      </c>
    </row>
    <row r="106" spans="1:11" x14ac:dyDescent="0.3">
      <c r="A106" t="s">
        <v>5473</v>
      </c>
      <c r="B106" t="s">
        <v>4537</v>
      </c>
      <c r="C106">
        <v>1677137</v>
      </c>
      <c r="D106" t="s">
        <v>5482</v>
      </c>
      <c r="E106" s="12">
        <v>46098</v>
      </c>
      <c r="F106" t="s">
        <v>4060</v>
      </c>
      <c r="G106" t="s">
        <v>2819</v>
      </c>
      <c r="H106" t="s">
        <v>2788</v>
      </c>
      <c r="I106" t="str">
        <f>_xlfn.XLOOKUP(F106,LD_01[DOCUMENTO],LD_01[REVISÃO])</f>
        <v>R02</v>
      </c>
      <c r="J106" t="b">
        <f t="shared" si="1"/>
        <v>1</v>
      </c>
      <c r="K106" t="str">
        <f>_xlfn.XLOOKUP(B106,ARQUIVOS[ARQUIVO],ARQUIVOS[ENVIO CLIENTE])</f>
        <v>Projetos 4 - 01.10.2025</v>
      </c>
    </row>
    <row r="107" spans="1:11" x14ac:dyDescent="0.3">
      <c r="A107" t="s">
        <v>5473</v>
      </c>
      <c r="B107" t="s">
        <v>4538</v>
      </c>
      <c r="C107">
        <v>1248767</v>
      </c>
      <c r="D107" t="s">
        <v>5482</v>
      </c>
      <c r="E107" s="12">
        <v>46098</v>
      </c>
      <c r="F107" t="s">
        <v>4060</v>
      </c>
      <c r="G107" t="s">
        <v>2819</v>
      </c>
      <c r="H107" t="s">
        <v>2789</v>
      </c>
      <c r="I107" t="str">
        <f>_xlfn.XLOOKUP(F107,LD_01[DOCUMENTO],LD_01[REVISÃO])</f>
        <v>R02</v>
      </c>
      <c r="J107" t="b">
        <f t="shared" si="1"/>
        <v>1</v>
      </c>
      <c r="K107" t="str">
        <f>_xlfn.XLOOKUP(B107,ARQUIVOS[ARQUIVO],ARQUIVOS[ENVIO CLIENTE])</f>
        <v>Projetos 4 - 01.10.2025</v>
      </c>
    </row>
    <row r="108" spans="1:11" x14ac:dyDescent="0.3">
      <c r="A108" t="s">
        <v>5473</v>
      </c>
      <c r="B108" t="s">
        <v>4539</v>
      </c>
      <c r="C108">
        <v>5265833</v>
      </c>
      <c r="D108" t="s">
        <v>5482</v>
      </c>
      <c r="E108" s="12">
        <v>46098</v>
      </c>
      <c r="F108" t="s">
        <v>3791</v>
      </c>
      <c r="G108" t="s">
        <v>2800</v>
      </c>
      <c r="H108" t="s">
        <v>2788</v>
      </c>
      <c r="I108" t="str">
        <f>_xlfn.XLOOKUP(F108,LD_01[DOCUMENTO],LD_01[REVISÃO])</f>
        <v>R03</v>
      </c>
      <c r="J108" t="b">
        <f t="shared" si="1"/>
        <v>1</v>
      </c>
      <c r="K108" t="str">
        <f>_xlfn.XLOOKUP(B108,ARQUIVOS[ARQUIVO],ARQUIVOS[ENVIO CLIENTE])</f>
        <v>Projetos 4 - 01.10.2025</v>
      </c>
    </row>
    <row r="109" spans="1:11" x14ac:dyDescent="0.3">
      <c r="A109" t="s">
        <v>5473</v>
      </c>
      <c r="B109" t="s">
        <v>4540</v>
      </c>
      <c r="C109">
        <v>796782</v>
      </c>
      <c r="D109" t="s">
        <v>5482</v>
      </c>
      <c r="E109" s="12">
        <v>46098</v>
      </c>
      <c r="F109" t="s">
        <v>3791</v>
      </c>
      <c r="G109" t="s">
        <v>2800</v>
      </c>
      <c r="H109" t="s">
        <v>2789</v>
      </c>
      <c r="I109" t="str">
        <f>_xlfn.XLOOKUP(F109,LD_01[DOCUMENTO],LD_01[REVISÃO])</f>
        <v>R03</v>
      </c>
      <c r="J109" t="b">
        <f t="shared" si="1"/>
        <v>1</v>
      </c>
      <c r="K109" t="str">
        <f>_xlfn.XLOOKUP(B109,ARQUIVOS[ARQUIVO],ARQUIVOS[ENVIO CLIENTE])</f>
        <v>Projetos 4 - 01.10.2025</v>
      </c>
    </row>
    <row r="110" spans="1:11" x14ac:dyDescent="0.3">
      <c r="A110" t="s">
        <v>5473</v>
      </c>
      <c r="B110" t="s">
        <v>4541</v>
      </c>
      <c r="C110">
        <v>3107669</v>
      </c>
      <c r="D110" t="s">
        <v>5482</v>
      </c>
      <c r="E110" s="12">
        <v>46098</v>
      </c>
      <c r="F110" t="s">
        <v>3792</v>
      </c>
      <c r="G110" t="s">
        <v>2800</v>
      </c>
      <c r="H110" t="s">
        <v>2788</v>
      </c>
      <c r="I110" t="str">
        <f>_xlfn.XLOOKUP(F110,LD_01[DOCUMENTO],LD_01[REVISÃO])</f>
        <v>R03</v>
      </c>
      <c r="J110" t="b">
        <f t="shared" si="1"/>
        <v>1</v>
      </c>
      <c r="K110" t="str">
        <f>_xlfn.XLOOKUP(B110,ARQUIVOS[ARQUIVO],ARQUIVOS[ENVIO CLIENTE])</f>
        <v>Projetos 4 - 01.10.2025</v>
      </c>
    </row>
    <row r="111" spans="1:11" x14ac:dyDescent="0.3">
      <c r="A111" t="s">
        <v>5473</v>
      </c>
      <c r="B111" t="s">
        <v>4542</v>
      </c>
      <c r="C111">
        <v>542242</v>
      </c>
      <c r="D111" t="s">
        <v>5482</v>
      </c>
      <c r="E111" s="12">
        <v>46098</v>
      </c>
      <c r="F111" t="s">
        <v>3792</v>
      </c>
      <c r="G111" t="s">
        <v>2800</v>
      </c>
      <c r="H111" t="s">
        <v>2789</v>
      </c>
      <c r="I111" t="str">
        <f>_xlfn.XLOOKUP(F111,LD_01[DOCUMENTO],LD_01[REVISÃO])</f>
        <v>R03</v>
      </c>
      <c r="J111" t="b">
        <f t="shared" si="1"/>
        <v>1</v>
      </c>
      <c r="K111" t="str">
        <f>_xlfn.XLOOKUP(B111,ARQUIVOS[ARQUIVO],ARQUIVOS[ENVIO CLIENTE])</f>
        <v>Projetos 4 - 01.10.2025</v>
      </c>
    </row>
    <row r="112" spans="1:11" x14ac:dyDescent="0.3">
      <c r="A112" t="s">
        <v>5473</v>
      </c>
      <c r="B112" t="s">
        <v>4543</v>
      </c>
      <c r="C112">
        <v>714925</v>
      </c>
      <c r="D112" t="s">
        <v>5482</v>
      </c>
      <c r="E112" s="12">
        <v>46098</v>
      </c>
      <c r="F112" t="s">
        <v>3793</v>
      </c>
      <c r="G112" t="s">
        <v>2800</v>
      </c>
      <c r="H112" t="s">
        <v>2788</v>
      </c>
      <c r="I112" t="str">
        <f>_xlfn.XLOOKUP(F112,LD_01[DOCUMENTO],LD_01[REVISÃO])</f>
        <v>R03</v>
      </c>
      <c r="J112" t="b">
        <f t="shared" si="1"/>
        <v>1</v>
      </c>
      <c r="K112" t="str">
        <f>_xlfn.XLOOKUP(B112,ARQUIVOS[ARQUIVO],ARQUIVOS[ENVIO CLIENTE])</f>
        <v>Projetos 4 - 01.10.2025</v>
      </c>
    </row>
    <row r="113" spans="1:11" x14ac:dyDescent="0.3">
      <c r="A113" t="s">
        <v>5473</v>
      </c>
      <c r="B113" t="s">
        <v>4544</v>
      </c>
      <c r="C113">
        <v>410941</v>
      </c>
      <c r="D113" t="s">
        <v>5482</v>
      </c>
      <c r="E113" s="12">
        <v>46098</v>
      </c>
      <c r="F113" t="s">
        <v>3793</v>
      </c>
      <c r="G113" t="s">
        <v>2800</v>
      </c>
      <c r="H113" t="s">
        <v>2789</v>
      </c>
      <c r="I113" t="str">
        <f>_xlfn.XLOOKUP(F113,LD_01[DOCUMENTO],LD_01[REVISÃO])</f>
        <v>R03</v>
      </c>
      <c r="J113" t="b">
        <f t="shared" si="1"/>
        <v>1</v>
      </c>
      <c r="K113" t="str">
        <f>_xlfn.XLOOKUP(B113,ARQUIVOS[ARQUIVO],ARQUIVOS[ENVIO CLIENTE])</f>
        <v>Projetos 4 - 01.10.2025</v>
      </c>
    </row>
    <row r="114" spans="1:11" x14ac:dyDescent="0.3">
      <c r="A114" t="s">
        <v>5473</v>
      </c>
      <c r="B114" t="s">
        <v>4545</v>
      </c>
      <c r="C114">
        <v>4654746</v>
      </c>
      <c r="D114" t="s">
        <v>5482</v>
      </c>
      <c r="E114" s="12">
        <v>46098</v>
      </c>
      <c r="F114" t="s">
        <v>3795</v>
      </c>
      <c r="G114" t="s">
        <v>2792</v>
      </c>
      <c r="H114" t="s">
        <v>2788</v>
      </c>
      <c r="I114" t="str">
        <f>_xlfn.XLOOKUP(F114,LD_01[DOCUMENTO],LD_01[REVISÃO])</f>
        <v>R01</v>
      </c>
      <c r="J114" t="b">
        <f t="shared" si="1"/>
        <v>1</v>
      </c>
      <c r="K114" t="str">
        <f>_xlfn.XLOOKUP(B114,ARQUIVOS[ARQUIVO],ARQUIVOS[ENVIO CLIENTE])</f>
        <v>Projetos 4 - 01.10.2025</v>
      </c>
    </row>
    <row r="115" spans="1:11" x14ac:dyDescent="0.3">
      <c r="A115" t="s">
        <v>5473</v>
      </c>
      <c r="B115" t="s">
        <v>4546</v>
      </c>
      <c r="C115">
        <v>3626967</v>
      </c>
      <c r="D115" t="s">
        <v>5482</v>
      </c>
      <c r="E115" s="12">
        <v>46098</v>
      </c>
      <c r="F115" t="s">
        <v>3795</v>
      </c>
      <c r="G115" t="s">
        <v>2792</v>
      </c>
      <c r="H115" t="s">
        <v>2789</v>
      </c>
      <c r="I115" t="str">
        <f>_xlfn.XLOOKUP(F115,LD_01[DOCUMENTO],LD_01[REVISÃO])</f>
        <v>R01</v>
      </c>
      <c r="J115" t="b">
        <f t="shared" si="1"/>
        <v>1</v>
      </c>
      <c r="K115" t="str">
        <f>_xlfn.XLOOKUP(B115,ARQUIVOS[ARQUIVO],ARQUIVOS[ENVIO CLIENTE])</f>
        <v>Projetos 4 - 01.10.2025</v>
      </c>
    </row>
    <row r="116" spans="1:11" x14ac:dyDescent="0.3">
      <c r="A116" t="s">
        <v>5473</v>
      </c>
      <c r="B116" t="s">
        <v>4547</v>
      </c>
      <c r="C116">
        <v>4397290</v>
      </c>
      <c r="D116" t="s">
        <v>5482</v>
      </c>
      <c r="E116" s="12">
        <v>46098</v>
      </c>
      <c r="F116" t="s">
        <v>3796</v>
      </c>
      <c r="G116" t="s">
        <v>2792</v>
      </c>
      <c r="H116" t="s">
        <v>2788</v>
      </c>
      <c r="I116" t="str">
        <f>_xlfn.XLOOKUP(F116,LD_01[DOCUMENTO],LD_01[REVISÃO])</f>
        <v>R01</v>
      </c>
      <c r="J116" t="b">
        <f t="shared" si="1"/>
        <v>1</v>
      </c>
      <c r="K116" t="str">
        <f>_xlfn.XLOOKUP(B116,ARQUIVOS[ARQUIVO],ARQUIVOS[ENVIO CLIENTE])</f>
        <v>Projetos 4 - 01.10.2025</v>
      </c>
    </row>
    <row r="117" spans="1:11" x14ac:dyDescent="0.3">
      <c r="A117" t="s">
        <v>5473</v>
      </c>
      <c r="B117" t="s">
        <v>4548</v>
      </c>
      <c r="C117">
        <v>3146428</v>
      </c>
      <c r="D117" t="s">
        <v>5482</v>
      </c>
      <c r="E117" s="12">
        <v>46098</v>
      </c>
      <c r="F117" t="s">
        <v>3796</v>
      </c>
      <c r="G117" t="s">
        <v>2792</v>
      </c>
      <c r="H117" t="s">
        <v>2789</v>
      </c>
      <c r="I117" t="str">
        <f>_xlfn.XLOOKUP(F117,LD_01[DOCUMENTO],LD_01[REVISÃO])</f>
        <v>R01</v>
      </c>
      <c r="J117" t="b">
        <f t="shared" si="1"/>
        <v>1</v>
      </c>
      <c r="K117" t="str">
        <f>_xlfn.XLOOKUP(B117,ARQUIVOS[ARQUIVO],ARQUIVOS[ENVIO CLIENTE])</f>
        <v>Projetos 4 - 01.10.2025</v>
      </c>
    </row>
    <row r="118" spans="1:11" x14ac:dyDescent="0.3">
      <c r="A118" t="s">
        <v>5473</v>
      </c>
      <c r="B118" t="s">
        <v>4549</v>
      </c>
      <c r="C118">
        <v>2285118</v>
      </c>
      <c r="D118" t="s">
        <v>5482</v>
      </c>
      <c r="E118" s="12">
        <v>46098</v>
      </c>
      <c r="F118" t="s">
        <v>3797</v>
      </c>
      <c r="G118" t="s">
        <v>2792</v>
      </c>
      <c r="H118" t="s">
        <v>2788</v>
      </c>
      <c r="I118" t="str">
        <f>_xlfn.XLOOKUP(F118,LD_01[DOCUMENTO],LD_01[REVISÃO])</f>
        <v>R01</v>
      </c>
      <c r="J118" t="b">
        <f t="shared" si="1"/>
        <v>1</v>
      </c>
      <c r="K118" t="str">
        <f>_xlfn.XLOOKUP(B118,ARQUIVOS[ARQUIVO],ARQUIVOS[ENVIO CLIENTE])</f>
        <v>Projetos 4 - 01.10.2025</v>
      </c>
    </row>
    <row r="119" spans="1:11" x14ac:dyDescent="0.3">
      <c r="A119" t="s">
        <v>5473</v>
      </c>
      <c r="B119" t="s">
        <v>4550</v>
      </c>
      <c r="C119">
        <v>2788208</v>
      </c>
      <c r="D119" t="s">
        <v>5482</v>
      </c>
      <c r="E119" s="12">
        <v>46098</v>
      </c>
      <c r="F119" t="s">
        <v>3797</v>
      </c>
      <c r="G119" t="s">
        <v>2792</v>
      </c>
      <c r="H119" t="s">
        <v>2789</v>
      </c>
      <c r="I119" t="str">
        <f>_xlfn.XLOOKUP(F119,LD_01[DOCUMENTO],LD_01[REVISÃO])</f>
        <v>R01</v>
      </c>
      <c r="J119" t="b">
        <f t="shared" si="1"/>
        <v>1</v>
      </c>
      <c r="K119" t="str">
        <f>_xlfn.XLOOKUP(B119,ARQUIVOS[ARQUIVO],ARQUIVOS[ENVIO CLIENTE])</f>
        <v>Projetos 4 - 01.10.2025</v>
      </c>
    </row>
    <row r="120" spans="1:11" x14ac:dyDescent="0.3">
      <c r="A120" t="s">
        <v>5473</v>
      </c>
      <c r="B120" t="s">
        <v>4551</v>
      </c>
      <c r="C120">
        <v>5864795</v>
      </c>
      <c r="D120" t="s">
        <v>5482</v>
      </c>
      <c r="E120" s="12">
        <v>46098</v>
      </c>
      <c r="F120" t="s">
        <v>3798</v>
      </c>
      <c r="G120" t="s">
        <v>2792</v>
      </c>
      <c r="H120" t="s">
        <v>2788</v>
      </c>
      <c r="I120" t="str">
        <f>_xlfn.XLOOKUP(F120,LD_01[DOCUMENTO],LD_01[REVISÃO])</f>
        <v>R01</v>
      </c>
      <c r="J120" t="b">
        <f t="shared" si="1"/>
        <v>1</v>
      </c>
      <c r="K120" t="str">
        <f>_xlfn.XLOOKUP(B120,ARQUIVOS[ARQUIVO],ARQUIVOS[ENVIO CLIENTE])</f>
        <v>Projetos 4 - 01.10.2025</v>
      </c>
    </row>
    <row r="121" spans="1:11" x14ac:dyDescent="0.3">
      <c r="A121" t="s">
        <v>5473</v>
      </c>
      <c r="B121" t="s">
        <v>4552</v>
      </c>
      <c r="C121">
        <v>3097447</v>
      </c>
      <c r="D121" t="s">
        <v>5482</v>
      </c>
      <c r="E121" s="12">
        <v>46098</v>
      </c>
      <c r="F121" t="s">
        <v>3798</v>
      </c>
      <c r="G121" t="s">
        <v>2792</v>
      </c>
      <c r="H121" t="s">
        <v>2789</v>
      </c>
      <c r="I121" t="str">
        <f>_xlfn.XLOOKUP(F121,LD_01[DOCUMENTO],LD_01[REVISÃO])</f>
        <v>R01</v>
      </c>
      <c r="J121" t="b">
        <f t="shared" si="1"/>
        <v>1</v>
      </c>
      <c r="K121" t="str">
        <f>_xlfn.XLOOKUP(B121,ARQUIVOS[ARQUIVO],ARQUIVOS[ENVIO CLIENTE])</f>
        <v>Projetos 4 - 01.10.2025</v>
      </c>
    </row>
    <row r="122" spans="1:11" x14ac:dyDescent="0.3">
      <c r="A122" t="s">
        <v>5473</v>
      </c>
      <c r="B122" t="s">
        <v>4553</v>
      </c>
      <c r="C122">
        <v>4446791</v>
      </c>
      <c r="D122" t="s">
        <v>5482</v>
      </c>
      <c r="E122" s="12">
        <v>46098</v>
      </c>
      <c r="F122" t="s">
        <v>3799</v>
      </c>
      <c r="G122" t="s">
        <v>2792</v>
      </c>
      <c r="H122" t="s">
        <v>2788</v>
      </c>
      <c r="I122" t="str">
        <f>_xlfn.XLOOKUP(F122,LD_01[DOCUMENTO],LD_01[REVISÃO])</f>
        <v>R01</v>
      </c>
      <c r="J122" t="b">
        <f t="shared" si="1"/>
        <v>1</v>
      </c>
      <c r="K122" t="str">
        <f>_xlfn.XLOOKUP(B122,ARQUIVOS[ARQUIVO],ARQUIVOS[ENVIO CLIENTE])</f>
        <v>Projetos 4 - 01.10.2025</v>
      </c>
    </row>
    <row r="123" spans="1:11" x14ac:dyDescent="0.3">
      <c r="A123" t="s">
        <v>5473</v>
      </c>
      <c r="B123" t="s">
        <v>4554</v>
      </c>
      <c r="C123">
        <v>2548248</v>
      </c>
      <c r="D123" t="s">
        <v>5482</v>
      </c>
      <c r="E123" s="12">
        <v>46098</v>
      </c>
      <c r="F123" t="s">
        <v>3799</v>
      </c>
      <c r="G123" t="s">
        <v>2792</v>
      </c>
      <c r="H123" t="s">
        <v>2789</v>
      </c>
      <c r="I123" t="str">
        <f>_xlfn.XLOOKUP(F123,LD_01[DOCUMENTO],LD_01[REVISÃO])</f>
        <v>R01</v>
      </c>
      <c r="J123" t="b">
        <f t="shared" si="1"/>
        <v>1</v>
      </c>
      <c r="K123" t="str">
        <f>_xlfn.XLOOKUP(B123,ARQUIVOS[ARQUIVO],ARQUIVOS[ENVIO CLIENTE])</f>
        <v>Projetos 4 - 01.10.2025</v>
      </c>
    </row>
    <row r="124" spans="1:11" x14ac:dyDescent="0.3">
      <c r="A124" t="s">
        <v>5473</v>
      </c>
      <c r="B124" t="s">
        <v>4555</v>
      </c>
      <c r="C124">
        <v>333267</v>
      </c>
      <c r="D124" t="s">
        <v>5482</v>
      </c>
      <c r="E124" s="12">
        <v>46098</v>
      </c>
      <c r="F124" t="s">
        <v>3800</v>
      </c>
      <c r="G124" t="s">
        <v>2792</v>
      </c>
      <c r="H124" t="s">
        <v>2788</v>
      </c>
      <c r="I124" t="str">
        <f>_xlfn.XLOOKUP(F124,LD_01[DOCUMENTO],LD_01[REVISÃO])</f>
        <v>R01</v>
      </c>
      <c r="J124" t="b">
        <f t="shared" si="1"/>
        <v>1</v>
      </c>
      <c r="K124" t="str">
        <f>_xlfn.XLOOKUP(B124,ARQUIVOS[ARQUIVO],ARQUIVOS[ENVIO CLIENTE])</f>
        <v>Projetos 4 - 01.10.2025</v>
      </c>
    </row>
    <row r="125" spans="1:11" x14ac:dyDescent="0.3">
      <c r="A125" t="s">
        <v>5473</v>
      </c>
      <c r="B125" t="s">
        <v>4556</v>
      </c>
      <c r="C125">
        <v>196611</v>
      </c>
      <c r="D125" t="s">
        <v>5482</v>
      </c>
      <c r="E125" s="12">
        <v>46098</v>
      </c>
      <c r="F125" t="s">
        <v>3800</v>
      </c>
      <c r="G125" t="s">
        <v>2792</v>
      </c>
      <c r="H125" t="s">
        <v>2789</v>
      </c>
      <c r="I125" t="str">
        <f>_xlfn.XLOOKUP(F125,LD_01[DOCUMENTO],LD_01[REVISÃO])</f>
        <v>R01</v>
      </c>
      <c r="J125" t="b">
        <f t="shared" si="1"/>
        <v>1</v>
      </c>
      <c r="K125" t="str">
        <f>_xlfn.XLOOKUP(B125,ARQUIVOS[ARQUIVO],ARQUIVOS[ENVIO CLIENTE])</f>
        <v>Projetos 4 - 01.10.2025</v>
      </c>
    </row>
    <row r="126" spans="1:11" x14ac:dyDescent="0.3">
      <c r="A126" t="s">
        <v>5473</v>
      </c>
      <c r="B126" t="s">
        <v>4557</v>
      </c>
      <c r="C126">
        <v>1778688</v>
      </c>
      <c r="D126" t="s">
        <v>5482</v>
      </c>
      <c r="E126" s="12">
        <v>46098</v>
      </c>
      <c r="F126" t="s">
        <v>4778</v>
      </c>
      <c r="G126" t="s">
        <v>2787</v>
      </c>
      <c r="H126" t="s">
        <v>2788</v>
      </c>
      <c r="I126" t="str">
        <f>_xlfn.XLOOKUP(F126,LD_01[DOCUMENTO],LD_01[REVISÃO])</f>
        <v>R00</v>
      </c>
      <c r="J126" t="b">
        <f t="shared" si="1"/>
        <v>1</v>
      </c>
      <c r="K126" t="str">
        <f>_xlfn.XLOOKUP(B126,ARQUIVOS[ARQUIVO],ARQUIVOS[ENVIO CLIENTE])</f>
        <v>Projetos 4 - 01.10.2025</v>
      </c>
    </row>
    <row r="127" spans="1:11" x14ac:dyDescent="0.3">
      <c r="A127" t="s">
        <v>5473</v>
      </c>
      <c r="B127" t="s">
        <v>4558</v>
      </c>
      <c r="C127">
        <v>547451</v>
      </c>
      <c r="D127" t="s">
        <v>5482</v>
      </c>
      <c r="E127" s="12">
        <v>46098</v>
      </c>
      <c r="F127" t="s">
        <v>4778</v>
      </c>
      <c r="G127" t="s">
        <v>2787</v>
      </c>
      <c r="H127" t="s">
        <v>2789</v>
      </c>
      <c r="I127" t="str">
        <f>_xlfn.XLOOKUP(F127,LD_01[DOCUMENTO],LD_01[REVISÃO])</f>
        <v>R00</v>
      </c>
      <c r="J127" t="b">
        <f t="shared" si="1"/>
        <v>1</v>
      </c>
      <c r="K127" t="str">
        <f>_xlfn.XLOOKUP(B127,ARQUIVOS[ARQUIVO],ARQUIVOS[ENVIO CLIENTE])</f>
        <v>Projetos 4 - 01.10.2025</v>
      </c>
    </row>
    <row r="128" spans="1:11" x14ac:dyDescent="0.3">
      <c r="A128" t="s">
        <v>5473</v>
      </c>
      <c r="B128" t="s">
        <v>4559</v>
      </c>
      <c r="C128">
        <v>1061047</v>
      </c>
      <c r="D128" t="s">
        <v>5482</v>
      </c>
      <c r="E128" s="12">
        <v>46098</v>
      </c>
      <c r="F128" t="s">
        <v>4779</v>
      </c>
      <c r="G128" t="s">
        <v>2787</v>
      </c>
      <c r="H128" t="s">
        <v>2788</v>
      </c>
      <c r="I128" t="str">
        <f>_xlfn.XLOOKUP(F128,LD_01[DOCUMENTO],LD_01[REVISÃO])</f>
        <v>R00</v>
      </c>
      <c r="J128" t="b">
        <f t="shared" si="1"/>
        <v>1</v>
      </c>
      <c r="K128" t="str">
        <f>_xlfn.XLOOKUP(B128,ARQUIVOS[ARQUIVO],ARQUIVOS[ENVIO CLIENTE])</f>
        <v>Projetos 4 - 01.10.2025</v>
      </c>
    </row>
    <row r="129" spans="1:11" x14ac:dyDescent="0.3">
      <c r="A129" t="s">
        <v>5473</v>
      </c>
      <c r="B129" t="s">
        <v>4560</v>
      </c>
      <c r="C129">
        <v>516296</v>
      </c>
      <c r="D129" t="s">
        <v>5482</v>
      </c>
      <c r="E129" s="12">
        <v>46098</v>
      </c>
      <c r="F129" t="s">
        <v>4779</v>
      </c>
      <c r="G129" t="s">
        <v>2787</v>
      </c>
      <c r="H129" t="s">
        <v>2789</v>
      </c>
      <c r="I129" t="str">
        <f>_xlfn.XLOOKUP(F129,LD_01[DOCUMENTO],LD_01[REVISÃO])</f>
        <v>R00</v>
      </c>
      <c r="J129" t="b">
        <f t="shared" si="1"/>
        <v>1</v>
      </c>
      <c r="K129" t="str">
        <f>_xlfn.XLOOKUP(B129,ARQUIVOS[ARQUIVO],ARQUIVOS[ENVIO CLIENTE])</f>
        <v>Projetos 4 - 01.10.2025</v>
      </c>
    </row>
    <row r="130" spans="1:11" x14ac:dyDescent="0.3">
      <c r="A130" t="s">
        <v>5473</v>
      </c>
      <c r="B130" t="s">
        <v>4561</v>
      </c>
      <c r="C130">
        <v>3023368</v>
      </c>
      <c r="D130" t="s">
        <v>5482</v>
      </c>
      <c r="E130" s="12">
        <v>46098</v>
      </c>
      <c r="F130" t="s">
        <v>3801</v>
      </c>
      <c r="G130" t="s">
        <v>2792</v>
      </c>
      <c r="H130" t="s">
        <v>2788</v>
      </c>
      <c r="I130" t="str">
        <f>_xlfn.XLOOKUP(F130,LD_01[DOCUMENTO],LD_01[REVISÃO])</f>
        <v>R01</v>
      </c>
      <c r="J130" t="b">
        <f t="shared" si="1"/>
        <v>1</v>
      </c>
      <c r="K130" t="str">
        <f>_xlfn.XLOOKUP(B130,ARQUIVOS[ARQUIVO],ARQUIVOS[ENVIO CLIENTE])</f>
        <v>Projetos 4 - 01.10.2025</v>
      </c>
    </row>
    <row r="131" spans="1:11" x14ac:dyDescent="0.3">
      <c r="A131" t="s">
        <v>5473</v>
      </c>
      <c r="B131" t="s">
        <v>4562</v>
      </c>
      <c r="C131">
        <v>1925821</v>
      </c>
      <c r="D131" t="s">
        <v>5482</v>
      </c>
      <c r="E131" s="12">
        <v>46098</v>
      </c>
      <c r="F131" t="s">
        <v>3801</v>
      </c>
      <c r="G131" t="s">
        <v>2792</v>
      </c>
      <c r="H131" t="s">
        <v>2789</v>
      </c>
      <c r="I131" t="str">
        <f>_xlfn.XLOOKUP(F131,LD_01[DOCUMENTO],LD_01[REVISÃO])</f>
        <v>R01</v>
      </c>
      <c r="J131" t="b">
        <f t="shared" ref="J131:J194" si="2">I131=G131</f>
        <v>1</v>
      </c>
      <c r="K131" t="str">
        <f>_xlfn.XLOOKUP(B131,ARQUIVOS[ARQUIVO],ARQUIVOS[ENVIO CLIENTE])</f>
        <v>Projetos 4 - 01.10.2025</v>
      </c>
    </row>
    <row r="132" spans="1:11" x14ac:dyDescent="0.3">
      <c r="A132" t="s">
        <v>5473</v>
      </c>
      <c r="B132" t="s">
        <v>4563</v>
      </c>
      <c r="C132">
        <v>1102420</v>
      </c>
      <c r="D132" t="s">
        <v>5482</v>
      </c>
      <c r="E132" s="12">
        <v>46098</v>
      </c>
      <c r="F132" t="s">
        <v>3802</v>
      </c>
      <c r="G132" t="s">
        <v>2792</v>
      </c>
      <c r="H132" t="s">
        <v>2788</v>
      </c>
      <c r="I132" t="str">
        <f>_xlfn.XLOOKUP(F132,LD_01[DOCUMENTO],LD_01[REVISÃO])</f>
        <v>R01</v>
      </c>
      <c r="J132" t="b">
        <f t="shared" si="2"/>
        <v>1</v>
      </c>
      <c r="K132" t="str">
        <f>_xlfn.XLOOKUP(B132,ARQUIVOS[ARQUIVO],ARQUIVOS[ENVIO CLIENTE])</f>
        <v>Projetos 4 - 01.10.2025</v>
      </c>
    </row>
    <row r="133" spans="1:11" x14ac:dyDescent="0.3">
      <c r="A133" t="s">
        <v>5473</v>
      </c>
      <c r="B133" t="s">
        <v>4564</v>
      </c>
      <c r="C133">
        <v>1466207</v>
      </c>
      <c r="D133" t="s">
        <v>5482</v>
      </c>
      <c r="E133" s="12">
        <v>46098</v>
      </c>
      <c r="F133" t="s">
        <v>3802</v>
      </c>
      <c r="G133" t="s">
        <v>2792</v>
      </c>
      <c r="H133" t="s">
        <v>2789</v>
      </c>
      <c r="I133" t="str">
        <f>_xlfn.XLOOKUP(F133,LD_01[DOCUMENTO],LD_01[REVISÃO])</f>
        <v>R01</v>
      </c>
      <c r="J133" t="b">
        <f t="shared" si="2"/>
        <v>1</v>
      </c>
      <c r="K133" t="str">
        <f>_xlfn.XLOOKUP(B133,ARQUIVOS[ARQUIVO],ARQUIVOS[ENVIO CLIENTE])</f>
        <v>Projetos 4 - 01.10.2025</v>
      </c>
    </row>
    <row r="134" spans="1:11" x14ac:dyDescent="0.3">
      <c r="A134" t="s">
        <v>5473</v>
      </c>
      <c r="B134" t="s">
        <v>4565</v>
      </c>
      <c r="C134">
        <v>170023</v>
      </c>
      <c r="D134" t="s">
        <v>5482</v>
      </c>
      <c r="E134" s="12">
        <v>46098</v>
      </c>
      <c r="F134" t="s">
        <v>3803</v>
      </c>
      <c r="G134" t="s">
        <v>2792</v>
      </c>
      <c r="H134" t="s">
        <v>2788</v>
      </c>
      <c r="I134" t="str">
        <f>_xlfn.XLOOKUP(F134,LD_01[DOCUMENTO],LD_01[REVISÃO])</f>
        <v>R01</v>
      </c>
      <c r="J134" t="b">
        <f t="shared" si="2"/>
        <v>1</v>
      </c>
      <c r="K134" t="str">
        <f>_xlfn.XLOOKUP(B134,ARQUIVOS[ARQUIVO],ARQUIVOS[ENVIO CLIENTE])</f>
        <v>Projetos 4 - 01.10.2025</v>
      </c>
    </row>
    <row r="135" spans="1:11" x14ac:dyDescent="0.3">
      <c r="A135" t="s">
        <v>5473</v>
      </c>
      <c r="B135" t="s">
        <v>4566</v>
      </c>
      <c r="C135">
        <v>217067</v>
      </c>
      <c r="D135" t="s">
        <v>5482</v>
      </c>
      <c r="E135" s="12">
        <v>46098</v>
      </c>
      <c r="F135" t="s">
        <v>3803</v>
      </c>
      <c r="G135" t="s">
        <v>2792</v>
      </c>
      <c r="H135" t="s">
        <v>2789</v>
      </c>
      <c r="I135" t="str">
        <f>_xlfn.XLOOKUP(F135,LD_01[DOCUMENTO],LD_01[REVISÃO])</f>
        <v>R01</v>
      </c>
      <c r="J135" t="b">
        <f t="shared" si="2"/>
        <v>1</v>
      </c>
      <c r="K135" t="str">
        <f>_xlfn.XLOOKUP(B135,ARQUIVOS[ARQUIVO],ARQUIVOS[ENVIO CLIENTE])</f>
        <v>Projetos 4 - 01.10.2025</v>
      </c>
    </row>
    <row r="136" spans="1:11" x14ac:dyDescent="0.3">
      <c r="A136" t="s">
        <v>5473</v>
      </c>
      <c r="B136" t="s">
        <v>4567</v>
      </c>
      <c r="C136">
        <v>2992568</v>
      </c>
      <c r="D136" t="s">
        <v>5482</v>
      </c>
      <c r="E136" s="12">
        <v>46098</v>
      </c>
      <c r="F136" t="s">
        <v>3804</v>
      </c>
      <c r="G136" t="s">
        <v>2792</v>
      </c>
      <c r="H136" t="s">
        <v>2788</v>
      </c>
      <c r="I136" t="str">
        <f>_xlfn.XLOOKUP(F136,LD_01[DOCUMENTO],LD_01[REVISÃO])</f>
        <v>R01</v>
      </c>
      <c r="J136" t="b">
        <f t="shared" si="2"/>
        <v>1</v>
      </c>
      <c r="K136" t="str">
        <f>_xlfn.XLOOKUP(B136,ARQUIVOS[ARQUIVO],ARQUIVOS[ENVIO CLIENTE])</f>
        <v>Projetos 4 - 01.10.2025</v>
      </c>
    </row>
    <row r="137" spans="1:11" x14ac:dyDescent="0.3">
      <c r="A137" t="s">
        <v>5473</v>
      </c>
      <c r="B137" t="s">
        <v>4568</v>
      </c>
      <c r="C137">
        <v>1900293</v>
      </c>
      <c r="D137" t="s">
        <v>5482</v>
      </c>
      <c r="E137" s="12">
        <v>46098</v>
      </c>
      <c r="F137" t="s">
        <v>3804</v>
      </c>
      <c r="G137" t="s">
        <v>2792</v>
      </c>
      <c r="H137" t="s">
        <v>2789</v>
      </c>
      <c r="I137" t="str">
        <f>_xlfn.XLOOKUP(F137,LD_01[DOCUMENTO],LD_01[REVISÃO])</f>
        <v>R01</v>
      </c>
      <c r="J137" t="b">
        <f t="shared" si="2"/>
        <v>1</v>
      </c>
      <c r="K137" t="str">
        <f>_xlfn.XLOOKUP(B137,ARQUIVOS[ARQUIVO],ARQUIVOS[ENVIO CLIENTE])</f>
        <v>Projetos 4 - 01.10.2025</v>
      </c>
    </row>
    <row r="138" spans="1:11" x14ac:dyDescent="0.3">
      <c r="A138" t="s">
        <v>5473</v>
      </c>
      <c r="B138" t="s">
        <v>4569</v>
      </c>
      <c r="C138">
        <v>1109197</v>
      </c>
      <c r="D138" t="s">
        <v>5482</v>
      </c>
      <c r="E138" s="12">
        <v>46098</v>
      </c>
      <c r="F138" t="s">
        <v>3805</v>
      </c>
      <c r="G138" t="s">
        <v>2792</v>
      </c>
      <c r="H138" t="s">
        <v>2788</v>
      </c>
      <c r="I138" t="str">
        <f>_xlfn.XLOOKUP(F138,LD_01[DOCUMENTO],LD_01[REVISÃO])</f>
        <v>R01</v>
      </c>
      <c r="J138" t="b">
        <f t="shared" si="2"/>
        <v>1</v>
      </c>
      <c r="K138" t="str">
        <f>_xlfn.XLOOKUP(B138,ARQUIVOS[ARQUIVO],ARQUIVOS[ENVIO CLIENTE])</f>
        <v>Projetos 4 - 01.10.2025</v>
      </c>
    </row>
    <row r="139" spans="1:11" x14ac:dyDescent="0.3">
      <c r="A139" t="s">
        <v>5473</v>
      </c>
      <c r="B139" t="s">
        <v>4570</v>
      </c>
      <c r="C139">
        <v>1473401</v>
      </c>
      <c r="D139" t="s">
        <v>5482</v>
      </c>
      <c r="E139" s="12">
        <v>46098</v>
      </c>
      <c r="F139" t="s">
        <v>3805</v>
      </c>
      <c r="G139" t="s">
        <v>2792</v>
      </c>
      <c r="H139" t="s">
        <v>2789</v>
      </c>
      <c r="I139" t="str">
        <f>_xlfn.XLOOKUP(F139,LD_01[DOCUMENTO],LD_01[REVISÃO])</f>
        <v>R01</v>
      </c>
      <c r="J139" t="b">
        <f t="shared" si="2"/>
        <v>1</v>
      </c>
      <c r="K139" t="str">
        <f>_xlfn.XLOOKUP(B139,ARQUIVOS[ARQUIVO],ARQUIVOS[ENVIO CLIENTE])</f>
        <v>Projetos 4 - 01.10.2025</v>
      </c>
    </row>
    <row r="140" spans="1:11" x14ac:dyDescent="0.3">
      <c r="A140" t="s">
        <v>5473</v>
      </c>
      <c r="B140" t="s">
        <v>4571</v>
      </c>
      <c r="C140">
        <v>169602</v>
      </c>
      <c r="D140" t="s">
        <v>5482</v>
      </c>
      <c r="E140" s="12">
        <v>46098</v>
      </c>
      <c r="F140" t="s">
        <v>3806</v>
      </c>
      <c r="G140" t="s">
        <v>2792</v>
      </c>
      <c r="H140" t="s">
        <v>2788</v>
      </c>
      <c r="I140" t="str">
        <f>_xlfn.XLOOKUP(F140,LD_01[DOCUMENTO],LD_01[REVISÃO])</f>
        <v>R01</v>
      </c>
      <c r="J140" t="b">
        <f t="shared" si="2"/>
        <v>1</v>
      </c>
      <c r="K140" t="str">
        <f>_xlfn.XLOOKUP(B140,ARQUIVOS[ARQUIVO],ARQUIVOS[ENVIO CLIENTE])</f>
        <v>Projetos 4 - 01.10.2025</v>
      </c>
    </row>
    <row r="141" spans="1:11" x14ac:dyDescent="0.3">
      <c r="A141" t="s">
        <v>5473</v>
      </c>
      <c r="B141" t="s">
        <v>4572</v>
      </c>
      <c r="C141">
        <v>216771</v>
      </c>
      <c r="D141" t="s">
        <v>5482</v>
      </c>
      <c r="E141" s="12">
        <v>46098</v>
      </c>
      <c r="F141" t="s">
        <v>3806</v>
      </c>
      <c r="G141" t="s">
        <v>2792</v>
      </c>
      <c r="H141" t="s">
        <v>2789</v>
      </c>
      <c r="I141" t="str">
        <f>_xlfn.XLOOKUP(F141,LD_01[DOCUMENTO],LD_01[REVISÃO])</f>
        <v>R01</v>
      </c>
      <c r="J141" t="b">
        <f t="shared" si="2"/>
        <v>1</v>
      </c>
      <c r="K141" t="str">
        <f>_xlfn.XLOOKUP(B141,ARQUIVOS[ARQUIVO],ARQUIVOS[ENVIO CLIENTE])</f>
        <v>Projetos 4 - 01.10.2025</v>
      </c>
    </row>
    <row r="142" spans="1:11" x14ac:dyDescent="0.3">
      <c r="A142" t="s">
        <v>5473</v>
      </c>
      <c r="B142" t="s">
        <v>4573</v>
      </c>
      <c r="C142">
        <v>2516897</v>
      </c>
      <c r="D142" t="s">
        <v>5482</v>
      </c>
      <c r="E142" s="12">
        <v>46098</v>
      </c>
      <c r="F142" t="s">
        <v>3807</v>
      </c>
      <c r="G142" t="s">
        <v>2792</v>
      </c>
      <c r="H142" t="s">
        <v>2788</v>
      </c>
      <c r="I142" t="str">
        <f>_xlfn.XLOOKUP(F142,LD_01[DOCUMENTO],LD_01[REVISÃO])</f>
        <v>R01</v>
      </c>
      <c r="J142" t="b">
        <f t="shared" si="2"/>
        <v>1</v>
      </c>
      <c r="K142" t="str">
        <f>_xlfn.XLOOKUP(B142,ARQUIVOS[ARQUIVO],ARQUIVOS[ENVIO CLIENTE])</f>
        <v>Projetos 4 - 01.10.2025</v>
      </c>
    </row>
    <row r="143" spans="1:11" x14ac:dyDescent="0.3">
      <c r="A143" t="s">
        <v>5473</v>
      </c>
      <c r="B143" t="s">
        <v>4574</v>
      </c>
      <c r="C143">
        <v>2561377</v>
      </c>
      <c r="D143" t="s">
        <v>5482</v>
      </c>
      <c r="E143" s="12">
        <v>46098</v>
      </c>
      <c r="F143" t="s">
        <v>3807</v>
      </c>
      <c r="G143" t="s">
        <v>2792</v>
      </c>
      <c r="H143" t="s">
        <v>2789</v>
      </c>
      <c r="I143" t="str">
        <f>_xlfn.XLOOKUP(F143,LD_01[DOCUMENTO],LD_01[REVISÃO])</f>
        <v>R01</v>
      </c>
      <c r="J143" t="b">
        <f t="shared" si="2"/>
        <v>1</v>
      </c>
      <c r="K143" t="str">
        <f>_xlfn.XLOOKUP(B143,ARQUIVOS[ARQUIVO],ARQUIVOS[ENVIO CLIENTE])</f>
        <v>Projetos 4 - 01.10.2025</v>
      </c>
    </row>
    <row r="144" spans="1:11" x14ac:dyDescent="0.3">
      <c r="A144" t="s">
        <v>5473</v>
      </c>
      <c r="B144" t="s">
        <v>4575</v>
      </c>
      <c r="C144">
        <v>641894</v>
      </c>
      <c r="D144" t="s">
        <v>5482</v>
      </c>
      <c r="E144" s="12">
        <v>46098</v>
      </c>
      <c r="F144" t="s">
        <v>3808</v>
      </c>
      <c r="G144" t="s">
        <v>2792</v>
      </c>
      <c r="H144" t="s">
        <v>2788</v>
      </c>
      <c r="I144" t="str">
        <f>_xlfn.XLOOKUP(F144,LD_01[DOCUMENTO],LD_01[REVISÃO])</f>
        <v>R01</v>
      </c>
      <c r="J144" t="b">
        <f t="shared" si="2"/>
        <v>1</v>
      </c>
      <c r="K144" t="str">
        <f>_xlfn.XLOOKUP(B144,ARQUIVOS[ARQUIVO],ARQUIVOS[ENVIO CLIENTE])</f>
        <v>Projetos 4 - 01.10.2025</v>
      </c>
    </row>
    <row r="145" spans="1:11" x14ac:dyDescent="0.3">
      <c r="A145" t="s">
        <v>5473</v>
      </c>
      <c r="B145" t="s">
        <v>4576</v>
      </c>
      <c r="C145">
        <v>2237375</v>
      </c>
      <c r="D145" t="s">
        <v>5482</v>
      </c>
      <c r="E145" s="12">
        <v>46098</v>
      </c>
      <c r="F145" t="s">
        <v>3808</v>
      </c>
      <c r="G145" t="s">
        <v>2792</v>
      </c>
      <c r="H145" t="s">
        <v>2789</v>
      </c>
      <c r="I145" t="str">
        <f>_xlfn.XLOOKUP(F145,LD_01[DOCUMENTO],LD_01[REVISÃO])</f>
        <v>R01</v>
      </c>
      <c r="J145" t="b">
        <f t="shared" si="2"/>
        <v>1</v>
      </c>
      <c r="K145" t="str">
        <f>_xlfn.XLOOKUP(B145,ARQUIVOS[ARQUIVO],ARQUIVOS[ENVIO CLIENTE])</f>
        <v>Projetos 4 - 01.10.2025</v>
      </c>
    </row>
    <row r="146" spans="1:11" x14ac:dyDescent="0.3">
      <c r="A146" t="s">
        <v>5473</v>
      </c>
      <c r="B146" t="s">
        <v>4577</v>
      </c>
      <c r="C146">
        <v>677982</v>
      </c>
      <c r="D146" t="s">
        <v>5482</v>
      </c>
      <c r="E146" s="12">
        <v>46098</v>
      </c>
      <c r="F146" t="s">
        <v>3809</v>
      </c>
      <c r="G146" t="s">
        <v>2792</v>
      </c>
      <c r="H146" t="s">
        <v>2788</v>
      </c>
      <c r="I146" t="str">
        <f>_xlfn.XLOOKUP(F146,LD_01[DOCUMENTO],LD_01[REVISÃO])</f>
        <v>R01</v>
      </c>
      <c r="J146" t="b">
        <f t="shared" si="2"/>
        <v>1</v>
      </c>
      <c r="K146" t="str">
        <f>_xlfn.XLOOKUP(B146,ARQUIVOS[ARQUIVO],ARQUIVOS[ENVIO CLIENTE])</f>
        <v>Projetos 4 - 01.10.2025</v>
      </c>
    </row>
    <row r="147" spans="1:11" x14ac:dyDescent="0.3">
      <c r="A147" t="s">
        <v>5473</v>
      </c>
      <c r="B147" t="s">
        <v>4578</v>
      </c>
      <c r="C147">
        <v>1529426</v>
      </c>
      <c r="D147" t="s">
        <v>5482</v>
      </c>
      <c r="E147" s="12">
        <v>46098</v>
      </c>
      <c r="F147" t="s">
        <v>3809</v>
      </c>
      <c r="G147" t="s">
        <v>2792</v>
      </c>
      <c r="H147" t="s">
        <v>2789</v>
      </c>
      <c r="I147" t="str">
        <f>_xlfn.XLOOKUP(F147,LD_01[DOCUMENTO],LD_01[REVISÃO])</f>
        <v>R01</v>
      </c>
      <c r="J147" t="b">
        <f t="shared" si="2"/>
        <v>1</v>
      </c>
      <c r="K147" t="str">
        <f>_xlfn.XLOOKUP(B147,ARQUIVOS[ARQUIVO],ARQUIVOS[ENVIO CLIENTE])</f>
        <v>Projetos 4 - 01.10.2025</v>
      </c>
    </row>
    <row r="148" spans="1:11" x14ac:dyDescent="0.3">
      <c r="A148" t="s">
        <v>5473</v>
      </c>
      <c r="B148" t="s">
        <v>4579</v>
      </c>
      <c r="C148">
        <v>170945</v>
      </c>
      <c r="D148" t="s">
        <v>5482</v>
      </c>
      <c r="E148" s="12">
        <v>46098</v>
      </c>
      <c r="F148" t="s">
        <v>3810</v>
      </c>
      <c r="G148" t="s">
        <v>2792</v>
      </c>
      <c r="H148" t="s">
        <v>2788</v>
      </c>
      <c r="I148" t="str">
        <f>_xlfn.XLOOKUP(F148,LD_01[DOCUMENTO],LD_01[REVISÃO])</f>
        <v>R01</v>
      </c>
      <c r="J148" t="b">
        <f t="shared" si="2"/>
        <v>1</v>
      </c>
      <c r="K148" t="str">
        <f>_xlfn.XLOOKUP(B148,ARQUIVOS[ARQUIVO],ARQUIVOS[ENVIO CLIENTE])</f>
        <v>Projetos 4 - 01.10.2025</v>
      </c>
    </row>
    <row r="149" spans="1:11" x14ac:dyDescent="0.3">
      <c r="A149" t="s">
        <v>5473</v>
      </c>
      <c r="B149" t="s">
        <v>4580</v>
      </c>
      <c r="C149">
        <v>218062</v>
      </c>
      <c r="D149" t="s">
        <v>5482</v>
      </c>
      <c r="E149" s="12">
        <v>46098</v>
      </c>
      <c r="F149" t="s">
        <v>3810</v>
      </c>
      <c r="G149" t="s">
        <v>2792</v>
      </c>
      <c r="H149" t="s">
        <v>2789</v>
      </c>
      <c r="I149" t="str">
        <f>_xlfn.XLOOKUP(F149,LD_01[DOCUMENTO],LD_01[REVISÃO])</f>
        <v>R01</v>
      </c>
      <c r="J149" t="b">
        <f t="shared" si="2"/>
        <v>1</v>
      </c>
      <c r="K149" t="str">
        <f>_xlfn.XLOOKUP(B149,ARQUIVOS[ARQUIVO],ARQUIVOS[ENVIO CLIENTE])</f>
        <v>Projetos 4 - 01.10.2025</v>
      </c>
    </row>
    <row r="150" spans="1:11" x14ac:dyDescent="0.3">
      <c r="A150" t="s">
        <v>5473</v>
      </c>
      <c r="B150" t="s">
        <v>4581</v>
      </c>
      <c r="C150">
        <v>10175790</v>
      </c>
      <c r="D150" t="s">
        <v>5482</v>
      </c>
      <c r="E150" s="12">
        <v>46098</v>
      </c>
      <c r="F150" t="s">
        <v>3811</v>
      </c>
      <c r="G150" t="s">
        <v>2800</v>
      </c>
      <c r="H150" t="s">
        <v>2788</v>
      </c>
      <c r="I150" t="str">
        <f>_xlfn.XLOOKUP(F150,LD_01[DOCUMENTO],LD_01[REVISÃO])</f>
        <v>R03</v>
      </c>
      <c r="J150" t="b">
        <f t="shared" si="2"/>
        <v>1</v>
      </c>
      <c r="K150" t="str">
        <f>_xlfn.XLOOKUP(B150,ARQUIVOS[ARQUIVO],ARQUIVOS[ENVIO CLIENTE])</f>
        <v>Projetos 4 - 01.10.2025</v>
      </c>
    </row>
    <row r="151" spans="1:11" x14ac:dyDescent="0.3">
      <c r="A151" t="s">
        <v>5473</v>
      </c>
      <c r="B151" t="s">
        <v>4582</v>
      </c>
      <c r="C151">
        <v>790648</v>
      </c>
      <c r="D151" t="s">
        <v>5482</v>
      </c>
      <c r="E151" s="12">
        <v>46098</v>
      </c>
      <c r="F151" t="s">
        <v>3811</v>
      </c>
      <c r="G151" t="s">
        <v>2800</v>
      </c>
      <c r="H151" t="s">
        <v>2789</v>
      </c>
      <c r="I151" t="str">
        <f>_xlfn.XLOOKUP(F151,LD_01[DOCUMENTO],LD_01[REVISÃO])</f>
        <v>R03</v>
      </c>
      <c r="J151" t="b">
        <f t="shared" si="2"/>
        <v>1</v>
      </c>
      <c r="K151" t="str">
        <f>_xlfn.XLOOKUP(B151,ARQUIVOS[ARQUIVO],ARQUIVOS[ENVIO CLIENTE])</f>
        <v>Projetos 4 - 01.10.2025</v>
      </c>
    </row>
    <row r="152" spans="1:11" x14ac:dyDescent="0.3">
      <c r="A152" t="s">
        <v>5473</v>
      </c>
      <c r="B152" t="s">
        <v>4583</v>
      </c>
      <c r="C152">
        <v>2067837</v>
      </c>
      <c r="D152" t="s">
        <v>5482</v>
      </c>
      <c r="E152" s="12">
        <v>46098</v>
      </c>
      <c r="F152" t="s">
        <v>3812</v>
      </c>
      <c r="G152" t="s">
        <v>2800</v>
      </c>
      <c r="H152" t="s">
        <v>2788</v>
      </c>
      <c r="I152" t="str">
        <f>_xlfn.XLOOKUP(F152,LD_01[DOCUMENTO],LD_01[REVISÃO])</f>
        <v>R03</v>
      </c>
      <c r="J152" t="b">
        <f t="shared" si="2"/>
        <v>1</v>
      </c>
      <c r="K152" t="str">
        <f>_xlfn.XLOOKUP(B152,ARQUIVOS[ARQUIVO],ARQUIVOS[ENVIO CLIENTE])</f>
        <v>Projetos 4 - 01.10.2025</v>
      </c>
    </row>
    <row r="153" spans="1:11" x14ac:dyDescent="0.3">
      <c r="A153" t="s">
        <v>5473</v>
      </c>
      <c r="B153" t="s">
        <v>4584</v>
      </c>
      <c r="C153">
        <v>414077</v>
      </c>
      <c r="D153" t="s">
        <v>5482</v>
      </c>
      <c r="E153" s="12">
        <v>46098</v>
      </c>
      <c r="F153" t="s">
        <v>3812</v>
      </c>
      <c r="G153" t="s">
        <v>2800</v>
      </c>
      <c r="H153" t="s">
        <v>2789</v>
      </c>
      <c r="I153" t="str">
        <f>_xlfn.XLOOKUP(F153,LD_01[DOCUMENTO],LD_01[REVISÃO])</f>
        <v>R03</v>
      </c>
      <c r="J153" t="b">
        <f t="shared" si="2"/>
        <v>1</v>
      </c>
      <c r="K153" t="str">
        <f>_xlfn.XLOOKUP(B153,ARQUIVOS[ARQUIVO],ARQUIVOS[ENVIO CLIENTE])</f>
        <v>Projetos 4 - 01.10.2025</v>
      </c>
    </row>
    <row r="154" spans="1:11" x14ac:dyDescent="0.3">
      <c r="A154" t="s">
        <v>5473</v>
      </c>
      <c r="B154" t="s">
        <v>4585</v>
      </c>
      <c r="C154">
        <v>6513389</v>
      </c>
      <c r="D154" t="s">
        <v>5482</v>
      </c>
      <c r="E154" s="12">
        <v>46098</v>
      </c>
      <c r="F154" t="s">
        <v>3813</v>
      </c>
      <c r="G154" t="s">
        <v>2792</v>
      </c>
      <c r="H154" t="s">
        <v>2789</v>
      </c>
      <c r="I154" t="str">
        <f>_xlfn.XLOOKUP(F154,LD_01[DOCUMENTO],LD_01[REVISÃO])</f>
        <v>R01</v>
      </c>
      <c r="J154" t="b">
        <f t="shared" si="2"/>
        <v>1</v>
      </c>
      <c r="K154" t="str">
        <f>_xlfn.XLOOKUP(B154,ARQUIVOS[ARQUIVO],ARQUIVOS[ENVIO CLIENTE])</f>
        <v>Projetos 4 - 01.10.2025</v>
      </c>
    </row>
    <row r="155" spans="1:11" x14ac:dyDescent="0.3">
      <c r="A155" t="s">
        <v>5473</v>
      </c>
      <c r="B155" t="s">
        <v>4586</v>
      </c>
      <c r="C155">
        <v>498175</v>
      </c>
      <c r="D155" t="s">
        <v>5482</v>
      </c>
      <c r="E155" s="12">
        <v>46098</v>
      </c>
      <c r="F155" t="s">
        <v>3814</v>
      </c>
      <c r="G155" t="s">
        <v>2800</v>
      </c>
      <c r="H155" t="s">
        <v>2789</v>
      </c>
      <c r="I155" t="str">
        <f>_xlfn.XLOOKUP(F155,LD_01[DOCUMENTO],LD_01[REVISÃO])</f>
        <v>R03</v>
      </c>
      <c r="J155" t="b">
        <f t="shared" si="2"/>
        <v>1</v>
      </c>
      <c r="K155" t="str">
        <f>_xlfn.XLOOKUP(B155,ARQUIVOS[ARQUIVO],ARQUIVOS[ENVIO CLIENTE])</f>
        <v>Projetos 4 - 01.10.2025</v>
      </c>
    </row>
    <row r="156" spans="1:11" x14ac:dyDescent="0.3">
      <c r="A156" t="s">
        <v>5473</v>
      </c>
      <c r="B156" t="s">
        <v>4587</v>
      </c>
      <c r="C156">
        <v>1155027</v>
      </c>
      <c r="D156" t="s">
        <v>5482</v>
      </c>
      <c r="E156" s="12">
        <v>46098</v>
      </c>
      <c r="F156" t="s">
        <v>3815</v>
      </c>
      <c r="G156" t="s">
        <v>2792</v>
      </c>
      <c r="H156" t="s">
        <v>2789</v>
      </c>
      <c r="I156" t="str">
        <f>_xlfn.XLOOKUP(F156,LD_01[DOCUMENTO],LD_01[REVISÃO])</f>
        <v>R01</v>
      </c>
      <c r="J156" t="b">
        <f t="shared" si="2"/>
        <v>1</v>
      </c>
      <c r="K156" t="str">
        <f>_xlfn.XLOOKUP(B156,ARQUIVOS[ARQUIVO],ARQUIVOS[ENVIO CLIENTE])</f>
        <v>Projetos 4 - 01.10.2025</v>
      </c>
    </row>
    <row r="157" spans="1:11" x14ac:dyDescent="0.3">
      <c r="A157" t="s">
        <v>5473</v>
      </c>
      <c r="B157" t="s">
        <v>4588</v>
      </c>
      <c r="C157">
        <v>1047412</v>
      </c>
      <c r="D157" t="s">
        <v>5482</v>
      </c>
      <c r="E157" s="12">
        <v>46098</v>
      </c>
      <c r="F157" t="s">
        <v>3819</v>
      </c>
      <c r="G157" t="s">
        <v>2800</v>
      </c>
      <c r="H157" t="s">
        <v>2789</v>
      </c>
      <c r="I157" t="str">
        <f>_xlfn.XLOOKUP(F157,LD_01[DOCUMENTO],LD_01[REVISÃO])</f>
        <v>R03</v>
      </c>
      <c r="J157" t="b">
        <f t="shared" si="2"/>
        <v>1</v>
      </c>
      <c r="K157" t="str">
        <f>_xlfn.XLOOKUP(B157,ARQUIVOS[ARQUIVO],ARQUIVOS[ENVIO CLIENTE])</f>
        <v>Projetos 4 - 01.10.2025</v>
      </c>
    </row>
    <row r="158" spans="1:11" x14ac:dyDescent="0.3">
      <c r="A158" t="s">
        <v>5474</v>
      </c>
      <c r="B158" t="s">
        <v>4589</v>
      </c>
      <c r="C158">
        <v>13052941</v>
      </c>
      <c r="D158" t="s">
        <v>5482</v>
      </c>
      <c r="E158" s="12">
        <v>46098</v>
      </c>
      <c r="F158" t="s">
        <v>3821</v>
      </c>
      <c r="G158" t="s">
        <v>2792</v>
      </c>
      <c r="H158" t="s">
        <v>2788</v>
      </c>
      <c r="I158" t="str">
        <f>_xlfn.XLOOKUP(F158,LD_01[DOCUMENTO],LD_01[REVISÃO])</f>
        <v>R01</v>
      </c>
      <c r="J158" t="b">
        <f t="shared" si="2"/>
        <v>1</v>
      </c>
      <c r="K158" t="str">
        <f>_xlfn.XLOOKUP(B158,ARQUIVOS[ARQUIVO],ARQUIVOS[ENVIO CLIENTE])</f>
        <v>Projetos 4 - 01.10.2025</v>
      </c>
    </row>
    <row r="159" spans="1:11" x14ac:dyDescent="0.3">
      <c r="A159" t="s">
        <v>5474</v>
      </c>
      <c r="B159" t="s">
        <v>4590</v>
      </c>
      <c r="C159">
        <v>1775602</v>
      </c>
      <c r="D159" t="s">
        <v>5482</v>
      </c>
      <c r="E159" s="12">
        <v>46098</v>
      </c>
      <c r="F159" t="s">
        <v>3821</v>
      </c>
      <c r="G159" t="s">
        <v>2792</v>
      </c>
      <c r="H159" t="s">
        <v>2789</v>
      </c>
      <c r="I159" t="str">
        <f>_xlfn.XLOOKUP(F159,LD_01[DOCUMENTO],LD_01[REVISÃO])</f>
        <v>R01</v>
      </c>
      <c r="J159" t="b">
        <f t="shared" si="2"/>
        <v>1</v>
      </c>
      <c r="K159" t="str">
        <f>_xlfn.XLOOKUP(B159,ARQUIVOS[ARQUIVO],ARQUIVOS[ENVIO CLIENTE])</f>
        <v>Projetos 4 - 01.10.2025</v>
      </c>
    </row>
    <row r="160" spans="1:11" x14ac:dyDescent="0.3">
      <c r="A160" t="s">
        <v>5474</v>
      </c>
      <c r="B160" t="s">
        <v>4591</v>
      </c>
      <c r="C160">
        <v>13055172</v>
      </c>
      <c r="D160" t="s">
        <v>5482</v>
      </c>
      <c r="E160" s="12">
        <v>46098</v>
      </c>
      <c r="F160" t="s">
        <v>3822</v>
      </c>
      <c r="G160" t="s">
        <v>2792</v>
      </c>
      <c r="H160" t="s">
        <v>2788</v>
      </c>
      <c r="I160" t="str">
        <f>_xlfn.XLOOKUP(F160,LD_01[DOCUMENTO],LD_01[REVISÃO])</f>
        <v>R01</v>
      </c>
      <c r="J160" t="b">
        <f t="shared" si="2"/>
        <v>1</v>
      </c>
      <c r="K160" t="str">
        <f>_xlfn.XLOOKUP(B160,ARQUIVOS[ARQUIVO],ARQUIVOS[ENVIO CLIENTE])</f>
        <v>Projetos 4 - 01.10.2025</v>
      </c>
    </row>
    <row r="161" spans="1:11" x14ac:dyDescent="0.3">
      <c r="A161" t="s">
        <v>5474</v>
      </c>
      <c r="B161" t="s">
        <v>4592</v>
      </c>
      <c r="C161">
        <v>745152</v>
      </c>
      <c r="D161" t="s">
        <v>5482</v>
      </c>
      <c r="E161" s="12">
        <v>46098</v>
      </c>
      <c r="F161" t="s">
        <v>3822</v>
      </c>
      <c r="G161" t="s">
        <v>2792</v>
      </c>
      <c r="H161" t="s">
        <v>2789</v>
      </c>
      <c r="I161" t="str">
        <f>_xlfn.XLOOKUP(F161,LD_01[DOCUMENTO],LD_01[REVISÃO])</f>
        <v>R01</v>
      </c>
      <c r="J161" t="b">
        <f t="shared" si="2"/>
        <v>1</v>
      </c>
      <c r="K161" t="str">
        <f>_xlfn.XLOOKUP(B161,ARQUIVOS[ARQUIVO],ARQUIVOS[ENVIO CLIENTE])</f>
        <v>Projetos 4 - 01.10.2025</v>
      </c>
    </row>
    <row r="162" spans="1:11" x14ac:dyDescent="0.3">
      <c r="A162" t="s">
        <v>5474</v>
      </c>
      <c r="B162" t="s">
        <v>4593</v>
      </c>
      <c r="C162">
        <v>12999881</v>
      </c>
      <c r="D162" t="s">
        <v>5482</v>
      </c>
      <c r="E162" s="12">
        <v>46098</v>
      </c>
      <c r="F162" t="s">
        <v>4780</v>
      </c>
      <c r="G162" t="s">
        <v>2792</v>
      </c>
      <c r="H162" t="s">
        <v>2788</v>
      </c>
      <c r="I162" t="str">
        <f>_xlfn.XLOOKUP(F162,LD_01[DOCUMENTO],LD_01[REVISÃO])</f>
        <v>R01</v>
      </c>
      <c r="J162" t="b">
        <f t="shared" si="2"/>
        <v>1</v>
      </c>
      <c r="K162" t="str">
        <f>_xlfn.XLOOKUP(B162,ARQUIVOS[ARQUIVO],ARQUIVOS[ENVIO CLIENTE])</f>
        <v>Projetos 4 - 01.10.2025</v>
      </c>
    </row>
    <row r="163" spans="1:11" x14ac:dyDescent="0.3">
      <c r="A163" t="s">
        <v>5474</v>
      </c>
      <c r="B163" t="s">
        <v>4594</v>
      </c>
      <c r="C163">
        <v>711754</v>
      </c>
      <c r="D163" t="s">
        <v>5482</v>
      </c>
      <c r="E163" s="12">
        <v>46098</v>
      </c>
      <c r="F163" t="s">
        <v>4780</v>
      </c>
      <c r="G163" t="s">
        <v>2792</v>
      </c>
      <c r="H163" t="s">
        <v>2789</v>
      </c>
      <c r="I163" t="str">
        <f>_xlfn.XLOOKUP(F163,LD_01[DOCUMENTO],LD_01[REVISÃO])</f>
        <v>R01</v>
      </c>
      <c r="J163" t="b">
        <f t="shared" si="2"/>
        <v>1</v>
      </c>
      <c r="K163" t="str">
        <f>_xlfn.XLOOKUP(B163,ARQUIVOS[ARQUIVO],ARQUIVOS[ENVIO CLIENTE])</f>
        <v>Projetos 4 - 01.10.2025</v>
      </c>
    </row>
    <row r="164" spans="1:11" x14ac:dyDescent="0.3">
      <c r="A164" t="s">
        <v>5474</v>
      </c>
      <c r="B164" t="s">
        <v>4595</v>
      </c>
      <c r="C164">
        <v>13012516</v>
      </c>
      <c r="D164" t="s">
        <v>5482</v>
      </c>
      <c r="E164" s="12">
        <v>46098</v>
      </c>
      <c r="F164" t="s">
        <v>4781</v>
      </c>
      <c r="G164" t="s">
        <v>2792</v>
      </c>
      <c r="H164" t="s">
        <v>2788</v>
      </c>
      <c r="I164" t="str">
        <f>_xlfn.XLOOKUP(F164,LD_01[DOCUMENTO],LD_01[REVISÃO])</f>
        <v>R01</v>
      </c>
      <c r="J164" t="b">
        <f t="shared" si="2"/>
        <v>1</v>
      </c>
      <c r="K164" t="str">
        <f>_xlfn.XLOOKUP(B164,ARQUIVOS[ARQUIVO],ARQUIVOS[ENVIO CLIENTE])</f>
        <v>Projetos 4 - 01.10.2025</v>
      </c>
    </row>
    <row r="165" spans="1:11" x14ac:dyDescent="0.3">
      <c r="A165" t="s">
        <v>5474</v>
      </c>
      <c r="B165" t="s">
        <v>4596</v>
      </c>
      <c r="C165">
        <v>702719</v>
      </c>
      <c r="D165" t="s">
        <v>5482</v>
      </c>
      <c r="E165" s="12">
        <v>46098</v>
      </c>
      <c r="F165" t="s">
        <v>4781</v>
      </c>
      <c r="G165" t="s">
        <v>2792</v>
      </c>
      <c r="H165" t="s">
        <v>2789</v>
      </c>
      <c r="I165" t="str">
        <f>_xlfn.XLOOKUP(F165,LD_01[DOCUMENTO],LD_01[REVISÃO])</f>
        <v>R01</v>
      </c>
      <c r="J165" t="b">
        <f t="shared" si="2"/>
        <v>1</v>
      </c>
      <c r="K165" t="str">
        <f>_xlfn.XLOOKUP(B165,ARQUIVOS[ARQUIVO],ARQUIVOS[ENVIO CLIENTE])</f>
        <v>Projetos 4 - 01.10.2025</v>
      </c>
    </row>
    <row r="166" spans="1:11" x14ac:dyDescent="0.3">
      <c r="A166" t="s">
        <v>5474</v>
      </c>
      <c r="B166" t="s">
        <v>4597</v>
      </c>
      <c r="C166">
        <v>13012923</v>
      </c>
      <c r="D166" t="s">
        <v>5482</v>
      </c>
      <c r="E166" s="12">
        <v>46098</v>
      </c>
      <c r="F166" t="s">
        <v>4782</v>
      </c>
      <c r="G166" t="s">
        <v>2792</v>
      </c>
      <c r="H166" t="s">
        <v>2788</v>
      </c>
      <c r="I166" t="str">
        <f>_xlfn.XLOOKUP(F166,LD_01[DOCUMENTO],LD_01[REVISÃO])</f>
        <v>R01</v>
      </c>
      <c r="J166" t="b">
        <f t="shared" si="2"/>
        <v>1</v>
      </c>
      <c r="K166" t="str">
        <f>_xlfn.XLOOKUP(B166,ARQUIVOS[ARQUIVO],ARQUIVOS[ENVIO CLIENTE])</f>
        <v>Projetos 4 - 01.10.2025</v>
      </c>
    </row>
    <row r="167" spans="1:11" x14ac:dyDescent="0.3">
      <c r="A167" t="s">
        <v>5474</v>
      </c>
      <c r="B167" t="s">
        <v>4598</v>
      </c>
      <c r="C167">
        <v>364322</v>
      </c>
      <c r="D167" t="s">
        <v>5482</v>
      </c>
      <c r="E167" s="12">
        <v>46098</v>
      </c>
      <c r="F167" t="s">
        <v>4782</v>
      </c>
      <c r="G167" t="s">
        <v>2792</v>
      </c>
      <c r="H167" t="s">
        <v>2789</v>
      </c>
      <c r="I167" t="str">
        <f>_xlfn.XLOOKUP(F167,LD_01[DOCUMENTO],LD_01[REVISÃO])</f>
        <v>R01</v>
      </c>
      <c r="J167" t="b">
        <f t="shared" si="2"/>
        <v>1</v>
      </c>
      <c r="K167" t="str">
        <f>_xlfn.XLOOKUP(B167,ARQUIVOS[ARQUIVO],ARQUIVOS[ENVIO CLIENTE])</f>
        <v>Projetos 4 - 01.10.2025</v>
      </c>
    </row>
    <row r="168" spans="1:11" x14ac:dyDescent="0.3">
      <c r="A168" t="s">
        <v>5474</v>
      </c>
      <c r="B168" t="s">
        <v>4599</v>
      </c>
      <c r="C168">
        <v>12257280</v>
      </c>
      <c r="D168" t="s">
        <v>5482</v>
      </c>
      <c r="E168" s="12">
        <v>46098</v>
      </c>
      <c r="F168" t="s">
        <v>3823</v>
      </c>
      <c r="G168" t="s">
        <v>2819</v>
      </c>
      <c r="H168" t="s">
        <v>2789</v>
      </c>
      <c r="I168" t="str">
        <f>_xlfn.XLOOKUP(F168,LD_01[DOCUMENTO],LD_01[REVISÃO])</f>
        <v>R02</v>
      </c>
      <c r="J168" t="b">
        <f t="shared" si="2"/>
        <v>1</v>
      </c>
      <c r="K168" t="str">
        <f>_xlfn.XLOOKUP(B168,ARQUIVOS[ARQUIVO],ARQUIVOS[ENVIO CLIENTE])</f>
        <v>Projetos 4 - 01.10.2025</v>
      </c>
    </row>
    <row r="169" spans="1:11" x14ac:dyDescent="0.3">
      <c r="A169" t="s">
        <v>5474</v>
      </c>
      <c r="B169" t="s">
        <v>4600</v>
      </c>
      <c r="C169">
        <v>162845987</v>
      </c>
      <c r="D169" t="s">
        <v>5482</v>
      </c>
      <c r="E169" s="12">
        <v>46098</v>
      </c>
      <c r="F169" t="s">
        <v>3824</v>
      </c>
      <c r="G169" t="s">
        <v>2792</v>
      </c>
      <c r="H169" t="s">
        <v>2789</v>
      </c>
      <c r="I169" t="str">
        <f>_xlfn.XLOOKUP(F169,LD_01[DOCUMENTO],LD_01[REVISÃO])</f>
        <v>R01</v>
      </c>
      <c r="J169" t="b">
        <f t="shared" si="2"/>
        <v>1</v>
      </c>
      <c r="K169" t="str">
        <f>_xlfn.XLOOKUP(B169,ARQUIVOS[ARQUIVO],ARQUIVOS[ENVIO CLIENTE])</f>
        <v>Projetos 4 - 01.10.2025</v>
      </c>
    </row>
    <row r="170" spans="1:11" x14ac:dyDescent="0.3">
      <c r="A170" t="s">
        <v>5474</v>
      </c>
      <c r="B170" t="s">
        <v>4601</v>
      </c>
      <c r="C170">
        <v>1356105</v>
      </c>
      <c r="D170" t="s">
        <v>5482</v>
      </c>
      <c r="E170" s="12">
        <v>46098</v>
      </c>
      <c r="F170" t="s">
        <v>3825</v>
      </c>
      <c r="G170" t="s">
        <v>2792</v>
      </c>
      <c r="H170" t="s">
        <v>2789</v>
      </c>
      <c r="I170" t="str">
        <f>_xlfn.XLOOKUP(F170,LD_01[DOCUMENTO],LD_01[REVISÃO])</f>
        <v>R01</v>
      </c>
      <c r="J170" t="b">
        <f t="shared" si="2"/>
        <v>1</v>
      </c>
      <c r="K170" t="str">
        <f>_xlfn.XLOOKUP(B170,ARQUIVOS[ARQUIVO],ARQUIVOS[ENVIO CLIENTE])</f>
        <v>Projetos 4 - 01.10.2025</v>
      </c>
    </row>
    <row r="171" spans="1:11" x14ac:dyDescent="0.3">
      <c r="A171" t="s">
        <v>5475</v>
      </c>
      <c r="B171" t="s">
        <v>4602</v>
      </c>
      <c r="C171">
        <v>5264500</v>
      </c>
      <c r="D171" t="s">
        <v>5482</v>
      </c>
      <c r="E171" s="12">
        <v>46098</v>
      </c>
      <c r="F171" t="s">
        <v>3826</v>
      </c>
      <c r="G171" t="s">
        <v>2819</v>
      </c>
      <c r="H171" t="s">
        <v>2788</v>
      </c>
      <c r="I171" t="str">
        <f>_xlfn.XLOOKUP(F171,LD_01[DOCUMENTO],LD_01[REVISÃO])</f>
        <v>R02</v>
      </c>
      <c r="J171" t="b">
        <f t="shared" si="2"/>
        <v>1</v>
      </c>
      <c r="K171" t="str">
        <f>_xlfn.XLOOKUP(B171,ARQUIVOS[ARQUIVO],ARQUIVOS[ENVIO CLIENTE])</f>
        <v>Projetos 4 - 01.10.2025</v>
      </c>
    </row>
    <row r="172" spans="1:11" x14ac:dyDescent="0.3">
      <c r="A172" t="s">
        <v>5475</v>
      </c>
      <c r="B172" t="s">
        <v>4603</v>
      </c>
      <c r="C172">
        <v>1770358</v>
      </c>
      <c r="D172" t="s">
        <v>5482</v>
      </c>
      <c r="E172" s="12">
        <v>46098</v>
      </c>
      <c r="F172" t="s">
        <v>3826</v>
      </c>
      <c r="G172" t="s">
        <v>2819</v>
      </c>
      <c r="H172" t="s">
        <v>2789</v>
      </c>
      <c r="I172" t="str">
        <f>_xlfn.XLOOKUP(F172,LD_01[DOCUMENTO],LD_01[REVISÃO])</f>
        <v>R02</v>
      </c>
      <c r="J172" t="b">
        <f t="shared" si="2"/>
        <v>1</v>
      </c>
      <c r="K172" t="str">
        <f>_xlfn.XLOOKUP(B172,ARQUIVOS[ARQUIVO],ARQUIVOS[ENVIO CLIENTE])</f>
        <v>Projetos 4 - 01.10.2025</v>
      </c>
    </row>
    <row r="173" spans="1:11" x14ac:dyDescent="0.3">
      <c r="A173" t="s">
        <v>5475</v>
      </c>
      <c r="B173" t="s">
        <v>4604</v>
      </c>
      <c r="C173">
        <v>4209186</v>
      </c>
      <c r="D173" t="s">
        <v>5482</v>
      </c>
      <c r="E173" s="12">
        <v>46098</v>
      </c>
      <c r="F173" t="s">
        <v>3827</v>
      </c>
      <c r="G173" t="s">
        <v>2819</v>
      </c>
      <c r="H173" t="s">
        <v>2789</v>
      </c>
      <c r="I173" t="str">
        <f>_xlfn.XLOOKUP(F173,LD_01[DOCUMENTO],LD_01[REVISÃO])</f>
        <v>R02</v>
      </c>
      <c r="J173" t="b">
        <f t="shared" si="2"/>
        <v>1</v>
      </c>
      <c r="K173" t="str">
        <f>_xlfn.XLOOKUP(B173,ARQUIVOS[ARQUIVO],ARQUIVOS[ENVIO CLIENTE])</f>
        <v>Projetos 4 - 01.10.2025</v>
      </c>
    </row>
    <row r="174" spans="1:11" x14ac:dyDescent="0.3">
      <c r="A174" t="s">
        <v>5476</v>
      </c>
      <c r="B174" t="s">
        <v>4605</v>
      </c>
      <c r="C174">
        <v>11546544</v>
      </c>
      <c r="D174" t="s">
        <v>5482</v>
      </c>
      <c r="E174" s="12">
        <v>46098</v>
      </c>
      <c r="F174" t="s">
        <v>3828</v>
      </c>
      <c r="G174" t="s">
        <v>2800</v>
      </c>
      <c r="H174" t="s">
        <v>2788</v>
      </c>
      <c r="I174" t="str">
        <f>_xlfn.XLOOKUP(F174,LD_01[DOCUMENTO],LD_01[REVISÃO])</f>
        <v>R03</v>
      </c>
      <c r="J174" t="b">
        <f t="shared" si="2"/>
        <v>1</v>
      </c>
      <c r="K174" t="str">
        <f>_xlfn.XLOOKUP(B174,ARQUIVOS[ARQUIVO],ARQUIVOS[ENVIO CLIENTE])</f>
        <v>Projetos 4 - 01.10.2025</v>
      </c>
    </row>
    <row r="175" spans="1:11" x14ac:dyDescent="0.3">
      <c r="A175" t="s">
        <v>5476</v>
      </c>
      <c r="B175" t="s">
        <v>4606</v>
      </c>
      <c r="C175">
        <v>1546887</v>
      </c>
      <c r="D175" t="s">
        <v>5482</v>
      </c>
      <c r="E175" s="12">
        <v>46098</v>
      </c>
      <c r="F175" t="s">
        <v>3828</v>
      </c>
      <c r="G175" t="s">
        <v>2800</v>
      </c>
      <c r="H175" t="s">
        <v>2789</v>
      </c>
      <c r="I175" t="str">
        <f>_xlfn.XLOOKUP(F175,LD_01[DOCUMENTO],LD_01[REVISÃO])</f>
        <v>R03</v>
      </c>
      <c r="J175" t="b">
        <f t="shared" si="2"/>
        <v>1</v>
      </c>
      <c r="K175" t="str">
        <f>_xlfn.XLOOKUP(B175,ARQUIVOS[ARQUIVO],ARQUIVOS[ENVIO CLIENTE])</f>
        <v>Projetos 4 - 01.10.2025</v>
      </c>
    </row>
    <row r="176" spans="1:11" x14ac:dyDescent="0.3">
      <c r="A176" t="s">
        <v>5476</v>
      </c>
      <c r="B176" t="s">
        <v>4607</v>
      </c>
      <c r="C176">
        <v>11539231</v>
      </c>
      <c r="D176" t="s">
        <v>5482</v>
      </c>
      <c r="E176" s="12">
        <v>46098</v>
      </c>
      <c r="F176" t="s">
        <v>3829</v>
      </c>
      <c r="G176" t="s">
        <v>2800</v>
      </c>
      <c r="H176" t="s">
        <v>2788</v>
      </c>
      <c r="I176" t="str">
        <f>_xlfn.XLOOKUP(F176,LD_01[DOCUMENTO],LD_01[REVISÃO])</f>
        <v>R03</v>
      </c>
      <c r="J176" t="b">
        <f t="shared" si="2"/>
        <v>1</v>
      </c>
      <c r="K176" t="str">
        <f>_xlfn.XLOOKUP(B176,ARQUIVOS[ARQUIVO],ARQUIVOS[ENVIO CLIENTE])</f>
        <v>Projetos 4 - 01.10.2025</v>
      </c>
    </row>
    <row r="177" spans="1:11" x14ac:dyDescent="0.3">
      <c r="A177" t="s">
        <v>5476</v>
      </c>
      <c r="B177" t="s">
        <v>4608</v>
      </c>
      <c r="C177">
        <v>973248</v>
      </c>
      <c r="D177" t="s">
        <v>5482</v>
      </c>
      <c r="E177" s="12">
        <v>46098</v>
      </c>
      <c r="F177" t="s">
        <v>3829</v>
      </c>
      <c r="G177" t="s">
        <v>2800</v>
      </c>
      <c r="H177" t="s">
        <v>2789</v>
      </c>
      <c r="I177" t="str">
        <f>_xlfn.XLOOKUP(F177,LD_01[DOCUMENTO],LD_01[REVISÃO])</f>
        <v>R03</v>
      </c>
      <c r="J177" t="b">
        <f t="shared" si="2"/>
        <v>1</v>
      </c>
      <c r="K177" t="str">
        <f>_xlfn.XLOOKUP(B177,ARQUIVOS[ARQUIVO],ARQUIVOS[ENVIO CLIENTE])</f>
        <v>Projetos 4 - 01.10.2025</v>
      </c>
    </row>
    <row r="178" spans="1:11" x14ac:dyDescent="0.3">
      <c r="A178" t="s">
        <v>5476</v>
      </c>
      <c r="B178" t="s">
        <v>4609</v>
      </c>
      <c r="C178">
        <v>478883</v>
      </c>
      <c r="D178" t="s">
        <v>5482</v>
      </c>
      <c r="E178" s="12">
        <v>46098</v>
      </c>
      <c r="F178" t="s">
        <v>3830</v>
      </c>
      <c r="G178" t="s">
        <v>2800</v>
      </c>
      <c r="H178" t="s">
        <v>2789</v>
      </c>
      <c r="I178" t="str">
        <f>_xlfn.XLOOKUP(F178,LD_01[DOCUMENTO],LD_01[REVISÃO])</f>
        <v>R03</v>
      </c>
      <c r="J178" t="b">
        <f t="shared" si="2"/>
        <v>1</v>
      </c>
      <c r="K178" t="str">
        <f>_xlfn.XLOOKUP(B178,ARQUIVOS[ARQUIVO],ARQUIVOS[ENVIO CLIENTE])</f>
        <v>Projetos 4 - 01.10.2025</v>
      </c>
    </row>
    <row r="179" spans="1:11" x14ac:dyDescent="0.3">
      <c r="A179" t="s">
        <v>5477</v>
      </c>
      <c r="B179" t="s">
        <v>4610</v>
      </c>
      <c r="C179">
        <v>2276736</v>
      </c>
      <c r="D179" t="s">
        <v>5482</v>
      </c>
      <c r="E179" s="12">
        <v>46098</v>
      </c>
      <c r="F179" t="s">
        <v>3831</v>
      </c>
      <c r="G179" t="s">
        <v>2800</v>
      </c>
      <c r="H179" t="s">
        <v>2788</v>
      </c>
      <c r="I179" t="str">
        <f>_xlfn.XLOOKUP(F179,LD_01[DOCUMENTO],LD_01[REVISÃO])</f>
        <v>R03</v>
      </c>
      <c r="J179" t="b">
        <f t="shared" si="2"/>
        <v>1</v>
      </c>
      <c r="K179" t="str">
        <f>_xlfn.XLOOKUP(B179,ARQUIVOS[ARQUIVO],ARQUIVOS[ENVIO CLIENTE])</f>
        <v>Projetos 4 - 01.10.2025</v>
      </c>
    </row>
    <row r="180" spans="1:11" x14ac:dyDescent="0.3">
      <c r="A180" t="s">
        <v>5477</v>
      </c>
      <c r="B180" t="s">
        <v>4611</v>
      </c>
      <c r="C180">
        <v>551138</v>
      </c>
      <c r="D180" t="s">
        <v>5482</v>
      </c>
      <c r="E180" s="12">
        <v>46098</v>
      </c>
      <c r="F180" t="s">
        <v>3831</v>
      </c>
      <c r="G180" t="s">
        <v>2800</v>
      </c>
      <c r="H180" t="s">
        <v>2789</v>
      </c>
      <c r="I180" t="str">
        <f>_xlfn.XLOOKUP(F180,LD_01[DOCUMENTO],LD_01[REVISÃO])</f>
        <v>R03</v>
      </c>
      <c r="J180" t="b">
        <f t="shared" si="2"/>
        <v>1</v>
      </c>
      <c r="K180" t="str">
        <f>_xlfn.XLOOKUP(B180,ARQUIVOS[ARQUIVO],ARQUIVOS[ENVIO CLIENTE])</f>
        <v>Projetos 4 - 01.10.2025</v>
      </c>
    </row>
    <row r="181" spans="1:11" x14ac:dyDescent="0.3">
      <c r="A181" t="s">
        <v>5477</v>
      </c>
      <c r="B181" t="s">
        <v>4612</v>
      </c>
      <c r="C181">
        <v>2285600</v>
      </c>
      <c r="D181" t="s">
        <v>5482</v>
      </c>
      <c r="E181" s="12">
        <v>46098</v>
      </c>
      <c r="F181" t="s">
        <v>3832</v>
      </c>
      <c r="G181" t="s">
        <v>2800</v>
      </c>
      <c r="H181" t="s">
        <v>2788</v>
      </c>
      <c r="I181" t="str">
        <f>_xlfn.XLOOKUP(F181,LD_01[DOCUMENTO],LD_01[REVISÃO])</f>
        <v>R03</v>
      </c>
      <c r="J181" t="b">
        <f t="shared" si="2"/>
        <v>1</v>
      </c>
      <c r="K181" t="str">
        <f>_xlfn.XLOOKUP(B181,ARQUIVOS[ARQUIVO],ARQUIVOS[ENVIO CLIENTE])</f>
        <v>Projetos 4 - 01.10.2025</v>
      </c>
    </row>
    <row r="182" spans="1:11" x14ac:dyDescent="0.3">
      <c r="A182" t="s">
        <v>5477</v>
      </c>
      <c r="B182" t="s">
        <v>4613</v>
      </c>
      <c r="C182">
        <v>884735</v>
      </c>
      <c r="D182" t="s">
        <v>5482</v>
      </c>
      <c r="E182" s="12">
        <v>46098</v>
      </c>
      <c r="F182" t="s">
        <v>3832</v>
      </c>
      <c r="G182" t="s">
        <v>2800</v>
      </c>
      <c r="H182" t="s">
        <v>2789</v>
      </c>
      <c r="I182" t="str">
        <f>_xlfn.XLOOKUP(F182,LD_01[DOCUMENTO],LD_01[REVISÃO])</f>
        <v>R03</v>
      </c>
      <c r="J182" t="b">
        <f t="shared" si="2"/>
        <v>1</v>
      </c>
      <c r="K182" t="str">
        <f>_xlfn.XLOOKUP(B182,ARQUIVOS[ARQUIVO],ARQUIVOS[ENVIO CLIENTE])</f>
        <v>Projetos 4 - 01.10.2025</v>
      </c>
    </row>
    <row r="183" spans="1:11" x14ac:dyDescent="0.3">
      <c r="A183" t="s">
        <v>5477</v>
      </c>
      <c r="B183" t="s">
        <v>4614</v>
      </c>
      <c r="C183">
        <v>2294752</v>
      </c>
      <c r="D183" t="s">
        <v>5482</v>
      </c>
      <c r="E183" s="12">
        <v>46098</v>
      </c>
      <c r="F183" t="s">
        <v>3833</v>
      </c>
      <c r="G183" t="s">
        <v>2800</v>
      </c>
      <c r="H183" t="s">
        <v>2788</v>
      </c>
      <c r="I183" t="str">
        <f>_xlfn.XLOOKUP(F183,LD_01[DOCUMENTO],LD_01[REVISÃO])</f>
        <v>R03</v>
      </c>
      <c r="J183" t="b">
        <f t="shared" si="2"/>
        <v>1</v>
      </c>
      <c r="K183" t="str">
        <f>_xlfn.XLOOKUP(B183,ARQUIVOS[ARQUIVO],ARQUIVOS[ENVIO CLIENTE])</f>
        <v>Projetos 4 - 01.10.2025</v>
      </c>
    </row>
    <row r="184" spans="1:11" x14ac:dyDescent="0.3">
      <c r="A184" t="s">
        <v>5477</v>
      </c>
      <c r="B184" t="s">
        <v>4615</v>
      </c>
      <c r="C184">
        <v>515991</v>
      </c>
      <c r="D184" t="s">
        <v>5482</v>
      </c>
      <c r="E184" s="12">
        <v>46098</v>
      </c>
      <c r="F184" t="s">
        <v>3833</v>
      </c>
      <c r="G184" t="s">
        <v>2800</v>
      </c>
      <c r="H184" t="s">
        <v>2789</v>
      </c>
      <c r="I184" t="str">
        <f>_xlfn.XLOOKUP(F184,LD_01[DOCUMENTO],LD_01[REVISÃO])</f>
        <v>R03</v>
      </c>
      <c r="J184" t="b">
        <f t="shared" si="2"/>
        <v>1</v>
      </c>
      <c r="K184" t="str">
        <f>_xlfn.XLOOKUP(B184,ARQUIVOS[ARQUIVO],ARQUIVOS[ENVIO CLIENTE])</f>
        <v>Projetos 4 - 01.10.2025</v>
      </c>
    </row>
    <row r="185" spans="1:11" x14ac:dyDescent="0.3">
      <c r="A185" t="s">
        <v>5477</v>
      </c>
      <c r="B185" t="s">
        <v>4616</v>
      </c>
      <c r="C185">
        <v>2293824</v>
      </c>
      <c r="D185" t="s">
        <v>5482</v>
      </c>
      <c r="E185" s="12">
        <v>46098</v>
      </c>
      <c r="F185" t="s">
        <v>3834</v>
      </c>
      <c r="G185" t="s">
        <v>2800</v>
      </c>
      <c r="H185" t="s">
        <v>2788</v>
      </c>
      <c r="I185" t="str">
        <f>_xlfn.XLOOKUP(F185,LD_01[DOCUMENTO],LD_01[REVISÃO])</f>
        <v>R03</v>
      </c>
      <c r="J185" t="b">
        <f t="shared" si="2"/>
        <v>1</v>
      </c>
      <c r="K185" t="str">
        <f>_xlfn.XLOOKUP(B185,ARQUIVOS[ARQUIVO],ARQUIVOS[ENVIO CLIENTE])</f>
        <v>Projetos 4 - 01.10.2025</v>
      </c>
    </row>
    <row r="186" spans="1:11" x14ac:dyDescent="0.3">
      <c r="A186" t="s">
        <v>5477</v>
      </c>
      <c r="B186" t="s">
        <v>4617</v>
      </c>
      <c r="C186">
        <v>493893</v>
      </c>
      <c r="D186" t="s">
        <v>5482</v>
      </c>
      <c r="E186" s="12">
        <v>46098</v>
      </c>
      <c r="F186" t="s">
        <v>3834</v>
      </c>
      <c r="G186" t="s">
        <v>2800</v>
      </c>
      <c r="H186" t="s">
        <v>2789</v>
      </c>
      <c r="I186" t="str">
        <f>_xlfn.XLOOKUP(F186,LD_01[DOCUMENTO],LD_01[REVISÃO])</f>
        <v>R03</v>
      </c>
      <c r="J186" t="b">
        <f t="shared" si="2"/>
        <v>1</v>
      </c>
      <c r="K186" t="str">
        <f>_xlfn.XLOOKUP(B186,ARQUIVOS[ARQUIVO],ARQUIVOS[ENVIO CLIENTE])</f>
        <v>Projetos 4 - 01.10.2025</v>
      </c>
    </row>
    <row r="187" spans="1:11" x14ac:dyDescent="0.3">
      <c r="A187" t="s">
        <v>5477</v>
      </c>
      <c r="B187" t="s">
        <v>4618</v>
      </c>
      <c r="C187">
        <v>2292480</v>
      </c>
      <c r="D187" t="s">
        <v>5482</v>
      </c>
      <c r="E187" s="12">
        <v>46098</v>
      </c>
      <c r="F187" t="s">
        <v>3835</v>
      </c>
      <c r="G187" t="s">
        <v>2800</v>
      </c>
      <c r="H187" t="s">
        <v>2788</v>
      </c>
      <c r="I187" t="str">
        <f>_xlfn.XLOOKUP(F187,LD_01[DOCUMENTO],LD_01[REVISÃO])</f>
        <v>R03</v>
      </c>
      <c r="J187" t="b">
        <f t="shared" si="2"/>
        <v>1</v>
      </c>
      <c r="K187" t="str">
        <f>_xlfn.XLOOKUP(B187,ARQUIVOS[ARQUIVO],ARQUIVOS[ENVIO CLIENTE])</f>
        <v>Projetos 4 - 01.10.2025</v>
      </c>
    </row>
    <row r="188" spans="1:11" x14ac:dyDescent="0.3">
      <c r="A188" t="s">
        <v>5477</v>
      </c>
      <c r="B188" t="s">
        <v>4619</v>
      </c>
      <c r="C188">
        <v>597297</v>
      </c>
      <c r="D188" t="s">
        <v>5482</v>
      </c>
      <c r="E188" s="12">
        <v>46098</v>
      </c>
      <c r="F188" t="s">
        <v>3835</v>
      </c>
      <c r="G188" t="s">
        <v>2800</v>
      </c>
      <c r="H188" t="s">
        <v>2789</v>
      </c>
      <c r="I188" t="str">
        <f>_xlfn.XLOOKUP(F188,LD_01[DOCUMENTO],LD_01[REVISÃO])</f>
        <v>R03</v>
      </c>
      <c r="J188" t="b">
        <f t="shared" si="2"/>
        <v>1</v>
      </c>
      <c r="K188" t="str">
        <f>_xlfn.XLOOKUP(B188,ARQUIVOS[ARQUIVO],ARQUIVOS[ENVIO CLIENTE])</f>
        <v>Projetos 4 - 01.10.2025</v>
      </c>
    </row>
    <row r="189" spans="1:11" x14ac:dyDescent="0.3">
      <c r="A189" t="s">
        <v>5477</v>
      </c>
      <c r="B189" t="s">
        <v>4620</v>
      </c>
      <c r="C189">
        <v>2301984</v>
      </c>
      <c r="D189" t="s">
        <v>5482</v>
      </c>
      <c r="E189" s="12">
        <v>46098</v>
      </c>
      <c r="F189" t="s">
        <v>3836</v>
      </c>
      <c r="G189" t="s">
        <v>2800</v>
      </c>
      <c r="H189" t="s">
        <v>2788</v>
      </c>
      <c r="I189" t="str">
        <f>_xlfn.XLOOKUP(F189,LD_01[DOCUMENTO],LD_01[REVISÃO])</f>
        <v>R03</v>
      </c>
      <c r="J189" t="b">
        <f t="shared" si="2"/>
        <v>1</v>
      </c>
      <c r="K189" t="str">
        <f>_xlfn.XLOOKUP(B189,ARQUIVOS[ARQUIVO],ARQUIVOS[ENVIO CLIENTE])</f>
        <v>Projetos 4 - 01.10.2025</v>
      </c>
    </row>
    <row r="190" spans="1:11" x14ac:dyDescent="0.3">
      <c r="A190" t="s">
        <v>5477</v>
      </c>
      <c r="B190" t="s">
        <v>4621</v>
      </c>
      <c r="C190">
        <v>956913</v>
      </c>
      <c r="D190" t="s">
        <v>5482</v>
      </c>
      <c r="E190" s="12">
        <v>46098</v>
      </c>
      <c r="F190" t="s">
        <v>3836</v>
      </c>
      <c r="G190" t="s">
        <v>2800</v>
      </c>
      <c r="H190" t="s">
        <v>2789</v>
      </c>
      <c r="I190" t="str">
        <f>_xlfn.XLOOKUP(F190,LD_01[DOCUMENTO],LD_01[REVISÃO])</f>
        <v>R03</v>
      </c>
      <c r="J190" t="b">
        <f t="shared" si="2"/>
        <v>1</v>
      </c>
      <c r="K190" t="str">
        <f>_xlfn.XLOOKUP(B190,ARQUIVOS[ARQUIVO],ARQUIVOS[ENVIO CLIENTE])</f>
        <v>Projetos 4 - 01.10.2025</v>
      </c>
    </row>
    <row r="191" spans="1:11" x14ac:dyDescent="0.3">
      <c r="A191" t="s">
        <v>5477</v>
      </c>
      <c r="B191" t="s">
        <v>4622</v>
      </c>
      <c r="C191">
        <v>2299520</v>
      </c>
      <c r="D191" t="s">
        <v>5482</v>
      </c>
      <c r="E191" s="12">
        <v>46098</v>
      </c>
      <c r="F191" t="s">
        <v>3837</v>
      </c>
      <c r="G191" t="s">
        <v>2800</v>
      </c>
      <c r="H191" t="s">
        <v>2788</v>
      </c>
      <c r="I191" t="str">
        <f>_xlfn.XLOOKUP(F191,LD_01[DOCUMENTO],LD_01[REVISÃO])</f>
        <v>R03</v>
      </c>
      <c r="J191" t="b">
        <f t="shared" si="2"/>
        <v>1</v>
      </c>
      <c r="K191" t="str">
        <f>_xlfn.XLOOKUP(B191,ARQUIVOS[ARQUIVO],ARQUIVOS[ENVIO CLIENTE])</f>
        <v>Projetos 4 - 01.10.2025</v>
      </c>
    </row>
    <row r="192" spans="1:11" x14ac:dyDescent="0.3">
      <c r="A192" t="s">
        <v>5477</v>
      </c>
      <c r="B192" t="s">
        <v>4623</v>
      </c>
      <c r="C192">
        <v>549930</v>
      </c>
      <c r="D192" t="s">
        <v>5482</v>
      </c>
      <c r="E192" s="12">
        <v>46098</v>
      </c>
      <c r="F192" t="s">
        <v>3837</v>
      </c>
      <c r="G192" t="s">
        <v>2800</v>
      </c>
      <c r="H192" t="s">
        <v>2789</v>
      </c>
      <c r="I192" t="str">
        <f>_xlfn.XLOOKUP(F192,LD_01[DOCUMENTO],LD_01[REVISÃO])</f>
        <v>R03</v>
      </c>
      <c r="J192" t="b">
        <f t="shared" si="2"/>
        <v>1</v>
      </c>
      <c r="K192" t="str">
        <f>_xlfn.XLOOKUP(B192,ARQUIVOS[ARQUIVO],ARQUIVOS[ENVIO CLIENTE])</f>
        <v>Projetos 4 - 01.10.2025</v>
      </c>
    </row>
    <row r="193" spans="1:11" x14ac:dyDescent="0.3">
      <c r="A193" t="s">
        <v>5477</v>
      </c>
      <c r="B193" t="s">
        <v>4624</v>
      </c>
      <c r="C193">
        <v>2297728</v>
      </c>
      <c r="D193" t="s">
        <v>5482</v>
      </c>
      <c r="E193" s="12">
        <v>46098</v>
      </c>
      <c r="F193" t="s">
        <v>3838</v>
      </c>
      <c r="G193" t="s">
        <v>2800</v>
      </c>
      <c r="H193" t="s">
        <v>2788</v>
      </c>
      <c r="I193" t="str">
        <f>_xlfn.XLOOKUP(F193,LD_01[DOCUMENTO],LD_01[REVISÃO])</f>
        <v>R03</v>
      </c>
      <c r="J193" t="b">
        <f t="shared" si="2"/>
        <v>1</v>
      </c>
      <c r="K193" t="str">
        <f>_xlfn.XLOOKUP(B193,ARQUIVOS[ARQUIVO],ARQUIVOS[ENVIO CLIENTE])</f>
        <v>Projetos 4 - 01.10.2025</v>
      </c>
    </row>
    <row r="194" spans="1:11" x14ac:dyDescent="0.3">
      <c r="A194" t="s">
        <v>5477</v>
      </c>
      <c r="B194" t="s">
        <v>4625</v>
      </c>
      <c r="C194">
        <v>510771</v>
      </c>
      <c r="D194" t="s">
        <v>5482</v>
      </c>
      <c r="E194" s="12">
        <v>46098</v>
      </c>
      <c r="F194" t="s">
        <v>3838</v>
      </c>
      <c r="G194" t="s">
        <v>2800</v>
      </c>
      <c r="H194" t="s">
        <v>2789</v>
      </c>
      <c r="I194" t="str">
        <f>_xlfn.XLOOKUP(F194,LD_01[DOCUMENTO],LD_01[REVISÃO])</f>
        <v>R03</v>
      </c>
      <c r="J194" t="b">
        <f t="shared" si="2"/>
        <v>1</v>
      </c>
      <c r="K194" t="str">
        <f>_xlfn.XLOOKUP(B194,ARQUIVOS[ARQUIVO],ARQUIVOS[ENVIO CLIENTE])</f>
        <v>Projetos 4 - 01.10.2025</v>
      </c>
    </row>
    <row r="195" spans="1:11" x14ac:dyDescent="0.3">
      <c r="A195" t="s">
        <v>5477</v>
      </c>
      <c r="B195" t="s">
        <v>4626</v>
      </c>
      <c r="C195">
        <v>2297056</v>
      </c>
      <c r="D195" t="s">
        <v>5482</v>
      </c>
      <c r="E195" s="12">
        <v>46098</v>
      </c>
      <c r="F195" t="s">
        <v>3839</v>
      </c>
      <c r="G195" t="s">
        <v>2800</v>
      </c>
      <c r="H195" t="s">
        <v>2788</v>
      </c>
      <c r="I195" t="str">
        <f>_xlfn.XLOOKUP(F195,LD_01[DOCUMENTO],LD_01[REVISÃO])</f>
        <v>R03</v>
      </c>
      <c r="J195" t="b">
        <f t="shared" ref="J195:J258" si="3">I195=G195</f>
        <v>1</v>
      </c>
      <c r="K195" t="str">
        <f>_xlfn.XLOOKUP(B195,ARQUIVOS[ARQUIVO],ARQUIVOS[ENVIO CLIENTE])</f>
        <v>Projetos 4 - 01.10.2025</v>
      </c>
    </row>
    <row r="196" spans="1:11" x14ac:dyDescent="0.3">
      <c r="A196" t="s">
        <v>5477</v>
      </c>
      <c r="B196" t="s">
        <v>4627</v>
      </c>
      <c r="C196">
        <v>548168</v>
      </c>
      <c r="D196" t="s">
        <v>5482</v>
      </c>
      <c r="E196" s="12">
        <v>46098</v>
      </c>
      <c r="F196" t="s">
        <v>3839</v>
      </c>
      <c r="G196" t="s">
        <v>2800</v>
      </c>
      <c r="H196" t="s">
        <v>2789</v>
      </c>
      <c r="I196" t="str">
        <f>_xlfn.XLOOKUP(F196,LD_01[DOCUMENTO],LD_01[REVISÃO])</f>
        <v>R03</v>
      </c>
      <c r="J196" t="b">
        <f t="shared" si="3"/>
        <v>1</v>
      </c>
      <c r="K196" t="str">
        <f>_xlfn.XLOOKUP(B196,ARQUIVOS[ARQUIVO],ARQUIVOS[ENVIO CLIENTE])</f>
        <v>Projetos 4 - 01.10.2025</v>
      </c>
    </row>
    <row r="197" spans="1:11" x14ac:dyDescent="0.3">
      <c r="A197" t="s">
        <v>5477</v>
      </c>
      <c r="B197" t="s">
        <v>4628</v>
      </c>
      <c r="C197">
        <v>2299808</v>
      </c>
      <c r="D197" t="s">
        <v>5482</v>
      </c>
      <c r="E197" s="12">
        <v>46098</v>
      </c>
      <c r="F197" t="s">
        <v>3840</v>
      </c>
      <c r="G197" t="s">
        <v>2800</v>
      </c>
      <c r="H197" t="s">
        <v>2788</v>
      </c>
      <c r="I197" t="str">
        <f>_xlfn.XLOOKUP(F197,LD_01[DOCUMENTO],LD_01[REVISÃO])</f>
        <v>R03</v>
      </c>
      <c r="J197" t="b">
        <f t="shared" si="3"/>
        <v>1</v>
      </c>
      <c r="K197" t="str">
        <f>_xlfn.XLOOKUP(B197,ARQUIVOS[ARQUIVO],ARQUIVOS[ENVIO CLIENTE])</f>
        <v>Projetos 4 - 01.10.2025</v>
      </c>
    </row>
    <row r="198" spans="1:11" x14ac:dyDescent="0.3">
      <c r="A198" t="s">
        <v>5477</v>
      </c>
      <c r="B198" t="s">
        <v>4629</v>
      </c>
      <c r="C198">
        <v>884819</v>
      </c>
      <c r="D198" t="s">
        <v>5482</v>
      </c>
      <c r="E198" s="12">
        <v>46098</v>
      </c>
      <c r="F198" t="s">
        <v>3840</v>
      </c>
      <c r="G198" t="s">
        <v>2800</v>
      </c>
      <c r="H198" t="s">
        <v>2789</v>
      </c>
      <c r="I198" t="str">
        <f>_xlfn.XLOOKUP(F198,LD_01[DOCUMENTO],LD_01[REVISÃO])</f>
        <v>R03</v>
      </c>
      <c r="J198" t="b">
        <f t="shared" si="3"/>
        <v>1</v>
      </c>
      <c r="K198" t="str">
        <f>_xlfn.XLOOKUP(B198,ARQUIVOS[ARQUIVO],ARQUIVOS[ENVIO CLIENTE])</f>
        <v>Projetos 4 - 01.10.2025</v>
      </c>
    </row>
    <row r="199" spans="1:11" x14ac:dyDescent="0.3">
      <c r="A199" t="s">
        <v>5477</v>
      </c>
      <c r="B199" t="s">
        <v>4630</v>
      </c>
      <c r="C199">
        <v>2295872</v>
      </c>
      <c r="D199" t="s">
        <v>5482</v>
      </c>
      <c r="E199" s="12">
        <v>46098</v>
      </c>
      <c r="F199" t="s">
        <v>3841</v>
      </c>
      <c r="G199" t="s">
        <v>2800</v>
      </c>
      <c r="H199" t="s">
        <v>2788</v>
      </c>
      <c r="I199" t="str">
        <f>_xlfn.XLOOKUP(F199,LD_01[DOCUMENTO],LD_01[REVISÃO])</f>
        <v>R03</v>
      </c>
      <c r="J199" t="b">
        <f t="shared" si="3"/>
        <v>1</v>
      </c>
      <c r="K199" t="str">
        <f>_xlfn.XLOOKUP(B199,ARQUIVOS[ARQUIVO],ARQUIVOS[ENVIO CLIENTE])</f>
        <v>Projetos 4 - 01.10.2025</v>
      </c>
    </row>
    <row r="200" spans="1:11" x14ac:dyDescent="0.3">
      <c r="A200" t="s">
        <v>5477</v>
      </c>
      <c r="B200" t="s">
        <v>4631</v>
      </c>
      <c r="C200">
        <v>516514</v>
      </c>
      <c r="D200" t="s">
        <v>5482</v>
      </c>
      <c r="E200" s="12">
        <v>46098</v>
      </c>
      <c r="F200" t="s">
        <v>3841</v>
      </c>
      <c r="G200" t="s">
        <v>2800</v>
      </c>
      <c r="H200" t="s">
        <v>2789</v>
      </c>
      <c r="I200" t="str">
        <f>_xlfn.XLOOKUP(F200,LD_01[DOCUMENTO],LD_01[REVISÃO])</f>
        <v>R03</v>
      </c>
      <c r="J200" t="b">
        <f t="shared" si="3"/>
        <v>1</v>
      </c>
      <c r="K200" t="str">
        <f>_xlfn.XLOOKUP(B200,ARQUIVOS[ARQUIVO],ARQUIVOS[ENVIO CLIENTE])</f>
        <v>Projetos 4 - 01.10.2025</v>
      </c>
    </row>
    <row r="201" spans="1:11" x14ac:dyDescent="0.3">
      <c r="A201" t="s">
        <v>5477</v>
      </c>
      <c r="B201" t="s">
        <v>4632</v>
      </c>
      <c r="C201">
        <v>2298304</v>
      </c>
      <c r="D201" t="s">
        <v>5482</v>
      </c>
      <c r="E201" s="12">
        <v>46098</v>
      </c>
      <c r="F201" t="s">
        <v>3842</v>
      </c>
      <c r="G201" t="s">
        <v>2800</v>
      </c>
      <c r="H201" t="s">
        <v>2788</v>
      </c>
      <c r="I201" t="str">
        <f>_xlfn.XLOOKUP(F201,LD_01[DOCUMENTO],LD_01[REVISÃO])</f>
        <v>R03</v>
      </c>
      <c r="J201" t="b">
        <f t="shared" si="3"/>
        <v>1</v>
      </c>
      <c r="K201" t="str">
        <f>_xlfn.XLOOKUP(B201,ARQUIVOS[ARQUIVO],ARQUIVOS[ENVIO CLIENTE])</f>
        <v>Projetos 4 - 01.10.2025</v>
      </c>
    </row>
    <row r="202" spans="1:11" x14ac:dyDescent="0.3">
      <c r="A202" t="s">
        <v>5477</v>
      </c>
      <c r="B202" t="s">
        <v>4633</v>
      </c>
      <c r="C202">
        <v>493507</v>
      </c>
      <c r="D202" t="s">
        <v>5482</v>
      </c>
      <c r="E202" s="12">
        <v>46098</v>
      </c>
      <c r="F202" t="s">
        <v>3842</v>
      </c>
      <c r="G202" t="s">
        <v>2800</v>
      </c>
      <c r="H202" t="s">
        <v>2789</v>
      </c>
      <c r="I202" t="str">
        <f>_xlfn.XLOOKUP(F202,LD_01[DOCUMENTO],LD_01[REVISÃO])</f>
        <v>R03</v>
      </c>
      <c r="J202" t="b">
        <f t="shared" si="3"/>
        <v>1</v>
      </c>
      <c r="K202" t="str">
        <f>_xlfn.XLOOKUP(B202,ARQUIVOS[ARQUIVO],ARQUIVOS[ENVIO CLIENTE])</f>
        <v>Projetos 4 - 01.10.2025</v>
      </c>
    </row>
    <row r="203" spans="1:11" x14ac:dyDescent="0.3">
      <c r="A203" t="s">
        <v>5477</v>
      </c>
      <c r="B203" t="s">
        <v>4634</v>
      </c>
      <c r="C203">
        <v>2719794</v>
      </c>
      <c r="D203" t="s">
        <v>5482</v>
      </c>
      <c r="E203" s="12">
        <v>46098</v>
      </c>
      <c r="F203" t="s">
        <v>3843</v>
      </c>
      <c r="G203" t="s">
        <v>2819</v>
      </c>
      <c r="H203" t="s">
        <v>2788</v>
      </c>
      <c r="I203" t="str">
        <f>_xlfn.XLOOKUP(F203,LD_01[DOCUMENTO],LD_01[REVISÃO])</f>
        <v>R02</v>
      </c>
      <c r="J203" t="b">
        <f t="shared" si="3"/>
        <v>1</v>
      </c>
      <c r="K203" t="str">
        <f>_xlfn.XLOOKUP(B203,ARQUIVOS[ARQUIVO],ARQUIVOS[ENVIO CLIENTE])</f>
        <v>Projetos 4 - 01.10.2025</v>
      </c>
    </row>
    <row r="204" spans="1:11" x14ac:dyDescent="0.3">
      <c r="A204" t="s">
        <v>5477</v>
      </c>
      <c r="B204" t="s">
        <v>4635</v>
      </c>
      <c r="C204">
        <v>3541166</v>
      </c>
      <c r="D204" t="s">
        <v>5482</v>
      </c>
      <c r="E204" s="12">
        <v>46098</v>
      </c>
      <c r="F204" t="s">
        <v>3843</v>
      </c>
      <c r="G204" t="s">
        <v>2819</v>
      </c>
      <c r="H204" t="s">
        <v>2789</v>
      </c>
      <c r="I204" t="str">
        <f>_xlfn.XLOOKUP(F204,LD_01[DOCUMENTO],LD_01[REVISÃO])</f>
        <v>R02</v>
      </c>
      <c r="J204" t="b">
        <f t="shared" si="3"/>
        <v>1</v>
      </c>
      <c r="K204" t="str">
        <f>_xlfn.XLOOKUP(B204,ARQUIVOS[ARQUIVO],ARQUIVOS[ENVIO CLIENTE])</f>
        <v>Projetos 4 - 01.10.2025</v>
      </c>
    </row>
    <row r="205" spans="1:11" x14ac:dyDescent="0.3">
      <c r="A205" t="s">
        <v>5477</v>
      </c>
      <c r="B205" t="s">
        <v>4636</v>
      </c>
      <c r="C205">
        <v>2208751</v>
      </c>
      <c r="D205" t="s">
        <v>5482</v>
      </c>
      <c r="E205" s="12">
        <v>46098</v>
      </c>
      <c r="F205" t="s">
        <v>3844</v>
      </c>
      <c r="G205" t="s">
        <v>2819</v>
      </c>
      <c r="H205" t="s">
        <v>2788</v>
      </c>
      <c r="I205" t="str">
        <f>_xlfn.XLOOKUP(F205,LD_01[DOCUMENTO],LD_01[REVISÃO])</f>
        <v>R02</v>
      </c>
      <c r="J205" t="b">
        <f t="shared" si="3"/>
        <v>1</v>
      </c>
      <c r="K205" t="str">
        <f>_xlfn.XLOOKUP(B205,ARQUIVOS[ARQUIVO],ARQUIVOS[ENVIO CLIENTE])</f>
        <v>Projetos 4 - 01.10.2025</v>
      </c>
    </row>
    <row r="206" spans="1:11" x14ac:dyDescent="0.3">
      <c r="A206" t="s">
        <v>5477</v>
      </c>
      <c r="B206" t="s">
        <v>4637</v>
      </c>
      <c r="C206">
        <v>4369052</v>
      </c>
      <c r="D206" t="s">
        <v>5482</v>
      </c>
      <c r="E206" s="12">
        <v>46098</v>
      </c>
      <c r="F206" t="s">
        <v>3844</v>
      </c>
      <c r="G206" t="s">
        <v>2819</v>
      </c>
      <c r="H206" t="s">
        <v>2789</v>
      </c>
      <c r="I206" t="str">
        <f>_xlfn.XLOOKUP(F206,LD_01[DOCUMENTO],LD_01[REVISÃO])</f>
        <v>R02</v>
      </c>
      <c r="J206" t="b">
        <f t="shared" si="3"/>
        <v>1</v>
      </c>
      <c r="K206" t="str">
        <f>_xlfn.XLOOKUP(B206,ARQUIVOS[ARQUIVO],ARQUIVOS[ENVIO CLIENTE])</f>
        <v>Projetos 4 - 01.10.2025</v>
      </c>
    </row>
    <row r="207" spans="1:11" x14ac:dyDescent="0.3">
      <c r="A207" t="s">
        <v>5477</v>
      </c>
      <c r="B207" t="s">
        <v>4638</v>
      </c>
      <c r="C207">
        <v>2420924</v>
      </c>
      <c r="D207" t="s">
        <v>5482</v>
      </c>
      <c r="E207" s="12">
        <v>46098</v>
      </c>
      <c r="F207" t="s">
        <v>3845</v>
      </c>
      <c r="G207" t="s">
        <v>2819</v>
      </c>
      <c r="H207" t="s">
        <v>2788</v>
      </c>
      <c r="I207" t="str">
        <f>_xlfn.XLOOKUP(F207,LD_01[DOCUMENTO],LD_01[REVISÃO])</f>
        <v>R02</v>
      </c>
      <c r="J207" t="b">
        <f t="shared" si="3"/>
        <v>1</v>
      </c>
      <c r="K207" t="str">
        <f>_xlfn.XLOOKUP(B207,ARQUIVOS[ARQUIVO],ARQUIVOS[ENVIO CLIENTE])</f>
        <v>Projetos 4 - 01.10.2025</v>
      </c>
    </row>
    <row r="208" spans="1:11" x14ac:dyDescent="0.3">
      <c r="A208" t="s">
        <v>5477</v>
      </c>
      <c r="B208" t="s">
        <v>4639</v>
      </c>
      <c r="C208">
        <v>1839621</v>
      </c>
      <c r="D208" t="s">
        <v>5482</v>
      </c>
      <c r="E208" s="12">
        <v>46098</v>
      </c>
      <c r="F208" t="s">
        <v>3845</v>
      </c>
      <c r="G208" t="s">
        <v>2819</v>
      </c>
      <c r="H208" t="s">
        <v>2789</v>
      </c>
      <c r="I208" t="str">
        <f>_xlfn.XLOOKUP(F208,LD_01[DOCUMENTO],LD_01[REVISÃO])</f>
        <v>R02</v>
      </c>
      <c r="J208" t="b">
        <f t="shared" si="3"/>
        <v>1</v>
      </c>
      <c r="K208" t="str">
        <f>_xlfn.XLOOKUP(B208,ARQUIVOS[ARQUIVO],ARQUIVOS[ENVIO CLIENTE])</f>
        <v>Projetos 4 - 01.10.2025</v>
      </c>
    </row>
    <row r="209" spans="1:11" x14ac:dyDescent="0.3">
      <c r="A209" t="s">
        <v>5477</v>
      </c>
      <c r="B209" t="s">
        <v>4640</v>
      </c>
      <c r="C209">
        <v>2441454</v>
      </c>
      <c r="D209" t="s">
        <v>5482</v>
      </c>
      <c r="E209" s="12">
        <v>46098</v>
      </c>
      <c r="F209" t="s">
        <v>3846</v>
      </c>
      <c r="G209" t="s">
        <v>2819</v>
      </c>
      <c r="H209" t="s">
        <v>2788</v>
      </c>
      <c r="I209" t="str">
        <f>_xlfn.XLOOKUP(F209,LD_01[DOCUMENTO],LD_01[REVISÃO])</f>
        <v>R02</v>
      </c>
      <c r="J209" t="b">
        <f t="shared" si="3"/>
        <v>1</v>
      </c>
      <c r="K209" t="str">
        <f>_xlfn.XLOOKUP(B209,ARQUIVOS[ARQUIVO],ARQUIVOS[ENVIO CLIENTE])</f>
        <v>Projetos 4 - 01.10.2025</v>
      </c>
    </row>
    <row r="210" spans="1:11" x14ac:dyDescent="0.3">
      <c r="A210" t="s">
        <v>5477</v>
      </c>
      <c r="B210" t="s">
        <v>4641</v>
      </c>
      <c r="C210">
        <v>1456276</v>
      </c>
      <c r="D210" t="s">
        <v>5482</v>
      </c>
      <c r="E210" s="12">
        <v>46098</v>
      </c>
      <c r="F210" t="s">
        <v>3846</v>
      </c>
      <c r="G210" t="s">
        <v>2819</v>
      </c>
      <c r="H210" t="s">
        <v>2789</v>
      </c>
      <c r="I210" t="str">
        <f>_xlfn.XLOOKUP(F210,LD_01[DOCUMENTO],LD_01[REVISÃO])</f>
        <v>R02</v>
      </c>
      <c r="J210" t="b">
        <f t="shared" si="3"/>
        <v>1</v>
      </c>
      <c r="K210" t="str">
        <f>_xlfn.XLOOKUP(B210,ARQUIVOS[ARQUIVO],ARQUIVOS[ENVIO CLIENTE])</f>
        <v>Projetos 4 - 01.10.2025</v>
      </c>
    </row>
    <row r="211" spans="1:11" x14ac:dyDescent="0.3">
      <c r="A211" t="s">
        <v>5477</v>
      </c>
      <c r="B211" t="s">
        <v>4642</v>
      </c>
      <c r="C211">
        <v>1919578</v>
      </c>
      <c r="D211" t="s">
        <v>5482</v>
      </c>
      <c r="E211" s="12">
        <v>46098</v>
      </c>
      <c r="F211" t="s">
        <v>3847</v>
      </c>
      <c r="G211" t="s">
        <v>2819</v>
      </c>
      <c r="H211" t="s">
        <v>2788</v>
      </c>
      <c r="I211" t="str">
        <f>_xlfn.XLOOKUP(F211,LD_01[DOCUMENTO],LD_01[REVISÃO])</f>
        <v>R02</v>
      </c>
      <c r="J211" t="b">
        <f t="shared" si="3"/>
        <v>1</v>
      </c>
      <c r="K211" t="str">
        <f>_xlfn.XLOOKUP(B211,ARQUIVOS[ARQUIVO],ARQUIVOS[ENVIO CLIENTE])</f>
        <v>Projetos 4 - 01.10.2025</v>
      </c>
    </row>
    <row r="212" spans="1:11" x14ac:dyDescent="0.3">
      <c r="A212" t="s">
        <v>5477</v>
      </c>
      <c r="B212" t="s">
        <v>4643</v>
      </c>
      <c r="C212">
        <v>3415960</v>
      </c>
      <c r="D212" t="s">
        <v>5482</v>
      </c>
      <c r="E212" s="12">
        <v>46098</v>
      </c>
      <c r="F212" t="s">
        <v>3847</v>
      </c>
      <c r="G212" t="s">
        <v>2819</v>
      </c>
      <c r="H212" t="s">
        <v>2789</v>
      </c>
      <c r="I212" t="str">
        <f>_xlfn.XLOOKUP(F212,LD_01[DOCUMENTO],LD_01[REVISÃO])</f>
        <v>R02</v>
      </c>
      <c r="J212" t="b">
        <f t="shared" si="3"/>
        <v>1</v>
      </c>
      <c r="K212" t="str">
        <f>_xlfn.XLOOKUP(B212,ARQUIVOS[ARQUIVO],ARQUIVOS[ENVIO CLIENTE])</f>
        <v>Projetos 4 - 01.10.2025</v>
      </c>
    </row>
    <row r="213" spans="1:11" x14ac:dyDescent="0.3">
      <c r="A213" t="s">
        <v>5477</v>
      </c>
      <c r="B213" t="s">
        <v>4644</v>
      </c>
      <c r="C213">
        <v>1991549</v>
      </c>
      <c r="D213" t="s">
        <v>5482</v>
      </c>
      <c r="E213" s="12">
        <v>46098</v>
      </c>
      <c r="F213" t="s">
        <v>3848</v>
      </c>
      <c r="G213" t="s">
        <v>2819</v>
      </c>
      <c r="H213" t="s">
        <v>2788</v>
      </c>
      <c r="I213" t="str">
        <f>_xlfn.XLOOKUP(F213,LD_01[DOCUMENTO],LD_01[REVISÃO])</f>
        <v>R02</v>
      </c>
      <c r="J213" t="b">
        <f t="shared" si="3"/>
        <v>1</v>
      </c>
      <c r="K213" t="str">
        <f>_xlfn.XLOOKUP(B213,ARQUIVOS[ARQUIVO],ARQUIVOS[ENVIO CLIENTE])</f>
        <v>Projetos 4 - 01.10.2025</v>
      </c>
    </row>
    <row r="214" spans="1:11" x14ac:dyDescent="0.3">
      <c r="A214" t="s">
        <v>5477</v>
      </c>
      <c r="B214" t="s">
        <v>4645</v>
      </c>
      <c r="C214">
        <v>3935744</v>
      </c>
      <c r="D214" t="s">
        <v>5482</v>
      </c>
      <c r="E214" s="12">
        <v>46098</v>
      </c>
      <c r="F214" t="s">
        <v>3848</v>
      </c>
      <c r="G214" t="s">
        <v>2819</v>
      </c>
      <c r="H214" t="s">
        <v>2789</v>
      </c>
      <c r="I214" t="str">
        <f>_xlfn.XLOOKUP(F214,LD_01[DOCUMENTO],LD_01[REVISÃO])</f>
        <v>R02</v>
      </c>
      <c r="J214" t="b">
        <f t="shared" si="3"/>
        <v>1</v>
      </c>
      <c r="K214" t="str">
        <f>_xlfn.XLOOKUP(B214,ARQUIVOS[ARQUIVO],ARQUIVOS[ENVIO CLIENTE])</f>
        <v>Projetos 4 - 01.10.2025</v>
      </c>
    </row>
    <row r="215" spans="1:11" x14ac:dyDescent="0.3">
      <c r="A215" t="s">
        <v>5477</v>
      </c>
      <c r="B215" t="s">
        <v>4646</v>
      </c>
      <c r="C215">
        <v>881239</v>
      </c>
      <c r="D215" t="s">
        <v>5482</v>
      </c>
      <c r="E215" s="12">
        <v>46098</v>
      </c>
      <c r="F215" t="s">
        <v>3851</v>
      </c>
      <c r="G215" t="s">
        <v>2800</v>
      </c>
      <c r="H215" t="s">
        <v>2789</v>
      </c>
      <c r="I215" t="str">
        <f>_xlfn.XLOOKUP(F215,LD_01[DOCUMENTO],LD_01[REVISÃO])</f>
        <v>R03</v>
      </c>
      <c r="J215" t="b">
        <f t="shared" si="3"/>
        <v>1</v>
      </c>
      <c r="K215" t="str">
        <f>_xlfn.XLOOKUP(B215,ARQUIVOS[ARQUIVO],ARQUIVOS[ENVIO CLIENTE])</f>
        <v>Projetos 4 - 01.10.2025</v>
      </c>
    </row>
    <row r="216" spans="1:11" x14ac:dyDescent="0.3">
      <c r="A216" t="s">
        <v>5478</v>
      </c>
      <c r="B216" t="s">
        <v>4647</v>
      </c>
      <c r="C216">
        <v>1054656</v>
      </c>
      <c r="D216" t="s">
        <v>5482</v>
      </c>
      <c r="E216" s="12">
        <v>46098</v>
      </c>
      <c r="F216" t="s">
        <v>3852</v>
      </c>
      <c r="G216" t="s">
        <v>2819</v>
      </c>
      <c r="H216" t="s">
        <v>2788</v>
      </c>
      <c r="I216" t="str">
        <f>_xlfn.XLOOKUP(F216,LD_01[DOCUMENTO],LD_01[REVISÃO])</f>
        <v>R02</v>
      </c>
      <c r="J216" t="b">
        <f t="shared" si="3"/>
        <v>1</v>
      </c>
      <c r="K216" t="str">
        <f>_xlfn.XLOOKUP(B216,ARQUIVOS[ARQUIVO],ARQUIVOS[ENVIO CLIENTE])</f>
        <v>Projetos 4 - 01.10.2025</v>
      </c>
    </row>
    <row r="217" spans="1:11" x14ac:dyDescent="0.3">
      <c r="A217" t="s">
        <v>5478</v>
      </c>
      <c r="B217" t="s">
        <v>4648</v>
      </c>
      <c r="C217">
        <v>485393</v>
      </c>
      <c r="D217" t="s">
        <v>5482</v>
      </c>
      <c r="E217" s="12">
        <v>46098</v>
      </c>
      <c r="F217" t="s">
        <v>3852</v>
      </c>
      <c r="G217" t="s">
        <v>2819</v>
      </c>
      <c r="H217" t="s">
        <v>2789</v>
      </c>
      <c r="I217" t="str">
        <f>_xlfn.XLOOKUP(F217,LD_01[DOCUMENTO],LD_01[REVISÃO])</f>
        <v>R02</v>
      </c>
      <c r="J217" t="b">
        <f t="shared" si="3"/>
        <v>1</v>
      </c>
      <c r="K217" t="str">
        <f>_xlfn.XLOOKUP(B217,ARQUIVOS[ARQUIVO],ARQUIVOS[ENVIO CLIENTE])</f>
        <v>Projetos 4 - 01.10.2025</v>
      </c>
    </row>
    <row r="218" spans="1:11" x14ac:dyDescent="0.3">
      <c r="A218" t="s">
        <v>5478</v>
      </c>
      <c r="B218" t="s">
        <v>4649</v>
      </c>
      <c r="C218">
        <v>1656379</v>
      </c>
      <c r="D218" t="s">
        <v>5482</v>
      </c>
      <c r="E218" s="12">
        <v>46098</v>
      </c>
      <c r="F218" t="s">
        <v>3853</v>
      </c>
      <c r="G218" t="s">
        <v>2819</v>
      </c>
      <c r="H218" t="s">
        <v>2788</v>
      </c>
      <c r="I218" t="str">
        <f>_xlfn.XLOOKUP(F218,LD_01[DOCUMENTO],LD_01[REVISÃO])</f>
        <v>R02</v>
      </c>
      <c r="J218" t="b">
        <f t="shared" si="3"/>
        <v>1</v>
      </c>
      <c r="K218" t="str">
        <f>_xlfn.XLOOKUP(B218,ARQUIVOS[ARQUIVO],ARQUIVOS[ENVIO CLIENTE])</f>
        <v>Projetos 4 - 01.10.2025</v>
      </c>
    </row>
    <row r="219" spans="1:11" x14ac:dyDescent="0.3">
      <c r="A219" t="s">
        <v>5478</v>
      </c>
      <c r="B219" t="s">
        <v>4650</v>
      </c>
      <c r="C219">
        <v>676509</v>
      </c>
      <c r="D219" t="s">
        <v>5482</v>
      </c>
      <c r="E219" s="12">
        <v>46098</v>
      </c>
      <c r="F219" t="s">
        <v>3853</v>
      </c>
      <c r="G219" t="s">
        <v>2819</v>
      </c>
      <c r="H219" t="s">
        <v>2789</v>
      </c>
      <c r="I219" t="str">
        <f>_xlfn.XLOOKUP(F219,LD_01[DOCUMENTO],LD_01[REVISÃO])</f>
        <v>R02</v>
      </c>
      <c r="J219" t="b">
        <f t="shared" si="3"/>
        <v>1</v>
      </c>
      <c r="K219" t="str">
        <f>_xlfn.XLOOKUP(B219,ARQUIVOS[ARQUIVO],ARQUIVOS[ENVIO CLIENTE])</f>
        <v>Projetos 4 - 01.10.2025</v>
      </c>
    </row>
    <row r="220" spans="1:11" x14ac:dyDescent="0.3">
      <c r="A220" t="s">
        <v>5478</v>
      </c>
      <c r="B220" t="s">
        <v>4651</v>
      </c>
      <c r="C220">
        <v>783265</v>
      </c>
      <c r="D220" t="s">
        <v>5482</v>
      </c>
      <c r="E220" s="12">
        <v>46098</v>
      </c>
      <c r="F220" t="s">
        <v>3854</v>
      </c>
      <c r="G220" t="s">
        <v>2819</v>
      </c>
      <c r="H220" t="s">
        <v>2788</v>
      </c>
      <c r="I220" t="str">
        <f>_xlfn.XLOOKUP(F220,LD_01[DOCUMENTO],LD_01[REVISÃO])</f>
        <v>R02</v>
      </c>
      <c r="J220" t="b">
        <f t="shared" si="3"/>
        <v>1</v>
      </c>
      <c r="K220" t="str">
        <f>_xlfn.XLOOKUP(B220,ARQUIVOS[ARQUIVO],ARQUIVOS[ENVIO CLIENTE])</f>
        <v>Projetos 4 - 01.10.2025</v>
      </c>
    </row>
    <row r="221" spans="1:11" x14ac:dyDescent="0.3">
      <c r="A221" t="s">
        <v>5478</v>
      </c>
      <c r="B221" t="s">
        <v>4652</v>
      </c>
      <c r="C221">
        <v>317719</v>
      </c>
      <c r="D221" t="s">
        <v>5482</v>
      </c>
      <c r="E221" s="12">
        <v>46098</v>
      </c>
      <c r="F221" t="s">
        <v>3854</v>
      </c>
      <c r="G221" t="s">
        <v>2819</v>
      </c>
      <c r="H221" t="s">
        <v>2789</v>
      </c>
      <c r="I221" t="str">
        <f>_xlfn.XLOOKUP(F221,LD_01[DOCUMENTO],LD_01[REVISÃO])</f>
        <v>R02</v>
      </c>
      <c r="J221" t="b">
        <f t="shared" si="3"/>
        <v>1</v>
      </c>
      <c r="K221" t="str">
        <f>_xlfn.XLOOKUP(B221,ARQUIVOS[ARQUIVO],ARQUIVOS[ENVIO CLIENTE])</f>
        <v>Projetos 4 - 01.10.2025</v>
      </c>
    </row>
    <row r="222" spans="1:11" x14ac:dyDescent="0.3">
      <c r="A222" t="s">
        <v>5478</v>
      </c>
      <c r="B222" t="s">
        <v>4653</v>
      </c>
      <c r="C222">
        <v>1822389</v>
      </c>
      <c r="D222" t="s">
        <v>5482</v>
      </c>
      <c r="E222" s="12">
        <v>46098</v>
      </c>
      <c r="F222" t="s">
        <v>3855</v>
      </c>
      <c r="G222" t="s">
        <v>2819</v>
      </c>
      <c r="H222" t="s">
        <v>2788</v>
      </c>
      <c r="I222" t="str">
        <f>_xlfn.XLOOKUP(F222,LD_01[DOCUMENTO],LD_01[REVISÃO])</f>
        <v>R02</v>
      </c>
      <c r="J222" t="b">
        <f t="shared" si="3"/>
        <v>1</v>
      </c>
      <c r="K222" t="str">
        <f>_xlfn.XLOOKUP(B222,ARQUIVOS[ARQUIVO],ARQUIVOS[ENVIO CLIENTE])</f>
        <v>Projetos 4 - 01.10.2025</v>
      </c>
    </row>
    <row r="223" spans="1:11" x14ac:dyDescent="0.3">
      <c r="A223" t="s">
        <v>5478</v>
      </c>
      <c r="B223" t="s">
        <v>4654</v>
      </c>
      <c r="C223">
        <v>685003</v>
      </c>
      <c r="D223" t="s">
        <v>5482</v>
      </c>
      <c r="E223" s="12">
        <v>46098</v>
      </c>
      <c r="F223" t="s">
        <v>3855</v>
      </c>
      <c r="G223" t="s">
        <v>2819</v>
      </c>
      <c r="H223" t="s">
        <v>2789</v>
      </c>
      <c r="I223" t="str">
        <f>_xlfn.XLOOKUP(F223,LD_01[DOCUMENTO],LD_01[REVISÃO])</f>
        <v>R02</v>
      </c>
      <c r="J223" t="b">
        <f t="shared" si="3"/>
        <v>1</v>
      </c>
      <c r="K223" t="str">
        <f>_xlfn.XLOOKUP(B223,ARQUIVOS[ARQUIVO],ARQUIVOS[ENVIO CLIENTE])</f>
        <v>Projetos 4 - 01.10.2025</v>
      </c>
    </row>
    <row r="224" spans="1:11" x14ac:dyDescent="0.3">
      <c r="A224" t="s">
        <v>5478</v>
      </c>
      <c r="B224" t="s">
        <v>4655</v>
      </c>
      <c r="C224">
        <v>701874</v>
      </c>
      <c r="D224" t="s">
        <v>5482</v>
      </c>
      <c r="E224" s="12">
        <v>46098</v>
      </c>
      <c r="F224" t="s">
        <v>3856</v>
      </c>
      <c r="G224" t="s">
        <v>2819</v>
      </c>
      <c r="H224" t="s">
        <v>2788</v>
      </c>
      <c r="I224" t="str">
        <f>_xlfn.XLOOKUP(F224,LD_01[DOCUMENTO],LD_01[REVISÃO])</f>
        <v>R02</v>
      </c>
      <c r="J224" t="b">
        <f t="shared" si="3"/>
        <v>1</v>
      </c>
      <c r="K224" t="str">
        <f>_xlfn.XLOOKUP(B224,ARQUIVOS[ARQUIVO],ARQUIVOS[ENVIO CLIENTE])</f>
        <v>Projetos 4 - 01.10.2025</v>
      </c>
    </row>
    <row r="225" spans="1:11" x14ac:dyDescent="0.3">
      <c r="A225" t="s">
        <v>5478</v>
      </c>
      <c r="B225" t="s">
        <v>4656</v>
      </c>
      <c r="C225">
        <v>398225</v>
      </c>
      <c r="D225" t="s">
        <v>5482</v>
      </c>
      <c r="E225" s="12">
        <v>46098</v>
      </c>
      <c r="F225" t="s">
        <v>3856</v>
      </c>
      <c r="G225" t="s">
        <v>2819</v>
      </c>
      <c r="H225" t="s">
        <v>2789</v>
      </c>
      <c r="I225" t="str">
        <f>_xlfn.XLOOKUP(F225,LD_01[DOCUMENTO],LD_01[REVISÃO])</f>
        <v>R02</v>
      </c>
      <c r="J225" t="b">
        <f t="shared" si="3"/>
        <v>1</v>
      </c>
      <c r="K225" t="str">
        <f>_xlfn.XLOOKUP(B225,ARQUIVOS[ARQUIVO],ARQUIVOS[ENVIO CLIENTE])</f>
        <v>Projetos 4 - 01.10.2025</v>
      </c>
    </row>
    <row r="226" spans="1:11" x14ac:dyDescent="0.3">
      <c r="A226" t="s">
        <v>5478</v>
      </c>
      <c r="B226" t="s">
        <v>4657</v>
      </c>
      <c r="C226">
        <v>384843</v>
      </c>
      <c r="D226" t="s">
        <v>5482</v>
      </c>
      <c r="E226" s="12">
        <v>46098</v>
      </c>
      <c r="F226" t="s">
        <v>3857</v>
      </c>
      <c r="G226" t="s">
        <v>2819</v>
      </c>
      <c r="H226" t="s">
        <v>2788</v>
      </c>
      <c r="I226" t="str">
        <f>_xlfn.XLOOKUP(F226,LD_01[DOCUMENTO],LD_01[REVISÃO])</f>
        <v>R02</v>
      </c>
      <c r="J226" t="b">
        <f t="shared" si="3"/>
        <v>1</v>
      </c>
      <c r="K226" t="str">
        <f>_xlfn.XLOOKUP(B226,ARQUIVOS[ARQUIVO],ARQUIVOS[ENVIO CLIENTE])</f>
        <v>Projetos 4 - 01.10.2025</v>
      </c>
    </row>
    <row r="227" spans="1:11" x14ac:dyDescent="0.3">
      <c r="A227" t="s">
        <v>5478</v>
      </c>
      <c r="B227" t="s">
        <v>4658</v>
      </c>
      <c r="C227">
        <v>182950</v>
      </c>
      <c r="D227" t="s">
        <v>5482</v>
      </c>
      <c r="E227" s="12">
        <v>46098</v>
      </c>
      <c r="F227" t="s">
        <v>3857</v>
      </c>
      <c r="G227" t="s">
        <v>2819</v>
      </c>
      <c r="H227" t="s">
        <v>2789</v>
      </c>
      <c r="I227" t="str">
        <f>_xlfn.XLOOKUP(F227,LD_01[DOCUMENTO],LD_01[REVISÃO])</f>
        <v>R02</v>
      </c>
      <c r="J227" t="b">
        <f t="shared" si="3"/>
        <v>1</v>
      </c>
      <c r="K227" t="str">
        <f>_xlfn.XLOOKUP(B227,ARQUIVOS[ARQUIVO],ARQUIVOS[ENVIO CLIENTE])</f>
        <v>Projetos 4 - 01.10.2025</v>
      </c>
    </row>
    <row r="228" spans="1:11" x14ac:dyDescent="0.3">
      <c r="A228" t="s">
        <v>5478</v>
      </c>
      <c r="B228" t="s">
        <v>4659</v>
      </c>
      <c r="C228">
        <v>4153446</v>
      </c>
      <c r="D228" t="s">
        <v>5482</v>
      </c>
      <c r="E228" s="12">
        <v>46098</v>
      </c>
      <c r="F228" t="s">
        <v>3858</v>
      </c>
      <c r="G228" t="s">
        <v>2819</v>
      </c>
      <c r="H228" t="s">
        <v>2788</v>
      </c>
      <c r="I228" t="str">
        <f>_xlfn.XLOOKUP(F228,LD_01[DOCUMENTO],LD_01[REVISÃO])</f>
        <v>R02</v>
      </c>
      <c r="J228" t="b">
        <f t="shared" si="3"/>
        <v>1</v>
      </c>
      <c r="K228" t="str">
        <f>_xlfn.XLOOKUP(B228,ARQUIVOS[ARQUIVO],ARQUIVOS[ENVIO CLIENTE])</f>
        <v>Projetos 4 - 01.10.2025</v>
      </c>
    </row>
    <row r="229" spans="1:11" x14ac:dyDescent="0.3">
      <c r="A229" t="s">
        <v>5478</v>
      </c>
      <c r="B229" t="s">
        <v>4660</v>
      </c>
      <c r="C229">
        <v>1502827</v>
      </c>
      <c r="D229" t="s">
        <v>5482</v>
      </c>
      <c r="E229" s="12">
        <v>46098</v>
      </c>
      <c r="F229" t="s">
        <v>3858</v>
      </c>
      <c r="G229" t="s">
        <v>2819</v>
      </c>
      <c r="H229" t="s">
        <v>2789</v>
      </c>
      <c r="I229" t="str">
        <f>_xlfn.XLOOKUP(F229,LD_01[DOCUMENTO],LD_01[REVISÃO])</f>
        <v>R02</v>
      </c>
      <c r="J229" t="b">
        <f t="shared" si="3"/>
        <v>1</v>
      </c>
      <c r="K229" t="str">
        <f>_xlfn.XLOOKUP(B229,ARQUIVOS[ARQUIVO],ARQUIVOS[ENVIO CLIENTE])</f>
        <v>Projetos 4 - 01.10.2025</v>
      </c>
    </row>
    <row r="230" spans="1:11" x14ac:dyDescent="0.3">
      <c r="A230" t="s">
        <v>5478</v>
      </c>
      <c r="B230" t="s">
        <v>4661</v>
      </c>
      <c r="C230">
        <v>2743152</v>
      </c>
      <c r="D230" t="s">
        <v>5482</v>
      </c>
      <c r="E230" s="12">
        <v>46098</v>
      </c>
      <c r="F230" t="s">
        <v>3859</v>
      </c>
      <c r="G230" t="s">
        <v>2819</v>
      </c>
      <c r="H230" t="s">
        <v>2788</v>
      </c>
      <c r="I230" t="str">
        <f>_xlfn.XLOOKUP(F230,LD_01[DOCUMENTO],LD_01[REVISÃO])</f>
        <v>R02</v>
      </c>
      <c r="J230" t="b">
        <f t="shared" si="3"/>
        <v>1</v>
      </c>
      <c r="K230" t="str">
        <f>_xlfn.XLOOKUP(B230,ARQUIVOS[ARQUIVO],ARQUIVOS[ENVIO CLIENTE])</f>
        <v>Projetos 4 - 01.10.2025</v>
      </c>
    </row>
    <row r="231" spans="1:11" x14ac:dyDescent="0.3">
      <c r="A231" t="s">
        <v>5478</v>
      </c>
      <c r="B231" t="s">
        <v>4662</v>
      </c>
      <c r="C231">
        <v>3835624</v>
      </c>
      <c r="D231" t="s">
        <v>5482</v>
      </c>
      <c r="E231" s="12">
        <v>46098</v>
      </c>
      <c r="F231" t="s">
        <v>3859</v>
      </c>
      <c r="G231" t="s">
        <v>2819</v>
      </c>
      <c r="H231" t="s">
        <v>2789</v>
      </c>
      <c r="I231" t="str">
        <f>_xlfn.XLOOKUP(F231,LD_01[DOCUMENTO],LD_01[REVISÃO])</f>
        <v>R02</v>
      </c>
      <c r="J231" t="b">
        <f t="shared" si="3"/>
        <v>1</v>
      </c>
      <c r="K231" t="str">
        <f>_xlfn.XLOOKUP(B231,ARQUIVOS[ARQUIVO],ARQUIVOS[ENVIO CLIENTE])</f>
        <v>Projetos 4 - 01.10.2025</v>
      </c>
    </row>
    <row r="232" spans="1:11" x14ac:dyDescent="0.3">
      <c r="A232" t="s">
        <v>5478</v>
      </c>
      <c r="B232" t="s">
        <v>4663</v>
      </c>
      <c r="C232">
        <v>1833890</v>
      </c>
      <c r="D232" t="s">
        <v>5482</v>
      </c>
      <c r="E232" s="12">
        <v>46098</v>
      </c>
      <c r="F232" t="s">
        <v>3860</v>
      </c>
      <c r="G232" t="s">
        <v>2819</v>
      </c>
      <c r="H232" t="s">
        <v>2788</v>
      </c>
      <c r="I232" t="str">
        <f>_xlfn.XLOOKUP(F232,LD_01[DOCUMENTO],LD_01[REVISÃO])</f>
        <v>R02</v>
      </c>
      <c r="J232" t="b">
        <f t="shared" si="3"/>
        <v>1</v>
      </c>
      <c r="K232" t="str">
        <f>_xlfn.XLOOKUP(B232,ARQUIVOS[ARQUIVO],ARQUIVOS[ENVIO CLIENTE])</f>
        <v>Projetos 4 - 01.10.2025</v>
      </c>
    </row>
    <row r="233" spans="1:11" x14ac:dyDescent="0.3">
      <c r="A233" t="s">
        <v>5478</v>
      </c>
      <c r="B233" t="s">
        <v>4664</v>
      </c>
      <c r="C233">
        <v>2045830</v>
      </c>
      <c r="D233" t="s">
        <v>5482</v>
      </c>
      <c r="E233" s="12">
        <v>46098</v>
      </c>
      <c r="F233" t="s">
        <v>3860</v>
      </c>
      <c r="G233" t="s">
        <v>2819</v>
      </c>
      <c r="H233" t="s">
        <v>2789</v>
      </c>
      <c r="I233" t="str">
        <f>_xlfn.XLOOKUP(F233,LD_01[DOCUMENTO],LD_01[REVISÃO])</f>
        <v>R02</v>
      </c>
      <c r="J233" t="b">
        <f t="shared" si="3"/>
        <v>1</v>
      </c>
      <c r="K233" t="str">
        <f>_xlfn.XLOOKUP(B233,ARQUIVOS[ARQUIVO],ARQUIVOS[ENVIO CLIENTE])</f>
        <v>Projetos 4 - 01.10.2025</v>
      </c>
    </row>
    <row r="234" spans="1:11" x14ac:dyDescent="0.3">
      <c r="A234" t="s">
        <v>5478</v>
      </c>
      <c r="B234" t="s">
        <v>4665</v>
      </c>
      <c r="C234">
        <v>9109101</v>
      </c>
      <c r="D234" t="s">
        <v>5482</v>
      </c>
      <c r="E234" s="12">
        <v>46098</v>
      </c>
      <c r="F234" t="s">
        <v>3861</v>
      </c>
      <c r="G234" t="s">
        <v>2819</v>
      </c>
      <c r="H234" t="s">
        <v>2788</v>
      </c>
      <c r="I234" t="str">
        <f>_xlfn.XLOOKUP(F234,LD_01[DOCUMENTO],LD_01[REVISÃO])</f>
        <v>R02</v>
      </c>
      <c r="J234" t="b">
        <f t="shared" si="3"/>
        <v>1</v>
      </c>
      <c r="K234" t="str">
        <f>_xlfn.XLOOKUP(B234,ARQUIVOS[ARQUIVO],ARQUIVOS[ENVIO CLIENTE])</f>
        <v>Projetos 4 - 01.10.2025</v>
      </c>
    </row>
    <row r="235" spans="1:11" x14ac:dyDescent="0.3">
      <c r="A235" t="s">
        <v>5478</v>
      </c>
      <c r="B235" t="s">
        <v>4666</v>
      </c>
      <c r="C235">
        <v>4142123</v>
      </c>
      <c r="D235" t="s">
        <v>5482</v>
      </c>
      <c r="E235" s="12">
        <v>46098</v>
      </c>
      <c r="F235" t="s">
        <v>3861</v>
      </c>
      <c r="G235" t="s">
        <v>2819</v>
      </c>
      <c r="H235" t="s">
        <v>2789</v>
      </c>
      <c r="I235" t="str">
        <f>_xlfn.XLOOKUP(F235,LD_01[DOCUMENTO],LD_01[REVISÃO])</f>
        <v>R02</v>
      </c>
      <c r="J235" t="b">
        <f t="shared" si="3"/>
        <v>1</v>
      </c>
      <c r="K235" t="str">
        <f>_xlfn.XLOOKUP(B235,ARQUIVOS[ARQUIVO],ARQUIVOS[ENVIO CLIENTE])</f>
        <v>Projetos 4 - 01.10.2025</v>
      </c>
    </row>
    <row r="236" spans="1:11" x14ac:dyDescent="0.3">
      <c r="A236" t="s">
        <v>5478</v>
      </c>
      <c r="B236" t="s">
        <v>4667</v>
      </c>
      <c r="C236">
        <v>1409756</v>
      </c>
      <c r="D236" t="s">
        <v>5482</v>
      </c>
      <c r="E236" s="12">
        <v>46098</v>
      </c>
      <c r="F236" t="s">
        <v>3862</v>
      </c>
      <c r="G236" t="s">
        <v>2819</v>
      </c>
      <c r="H236" t="s">
        <v>2788</v>
      </c>
      <c r="I236" t="str">
        <f>_xlfn.XLOOKUP(F236,LD_01[DOCUMENTO],LD_01[REVISÃO])</f>
        <v>R02</v>
      </c>
      <c r="J236" t="b">
        <f t="shared" si="3"/>
        <v>1</v>
      </c>
      <c r="K236" t="str">
        <f>_xlfn.XLOOKUP(B236,ARQUIVOS[ARQUIVO],ARQUIVOS[ENVIO CLIENTE])</f>
        <v>Projetos 4 - 01.10.2025</v>
      </c>
    </row>
    <row r="237" spans="1:11" x14ac:dyDescent="0.3">
      <c r="A237" t="s">
        <v>5478</v>
      </c>
      <c r="B237" t="s">
        <v>4668</v>
      </c>
      <c r="C237">
        <v>475215</v>
      </c>
      <c r="D237" t="s">
        <v>5482</v>
      </c>
      <c r="E237" s="12">
        <v>46098</v>
      </c>
      <c r="F237" t="s">
        <v>3862</v>
      </c>
      <c r="G237" t="s">
        <v>2819</v>
      </c>
      <c r="H237" t="s">
        <v>2789</v>
      </c>
      <c r="I237" t="str">
        <f>_xlfn.XLOOKUP(F237,LD_01[DOCUMENTO],LD_01[REVISÃO])</f>
        <v>R02</v>
      </c>
      <c r="J237" t="b">
        <f t="shared" si="3"/>
        <v>1</v>
      </c>
      <c r="K237" t="str">
        <f>_xlfn.XLOOKUP(B237,ARQUIVOS[ARQUIVO],ARQUIVOS[ENVIO CLIENTE])</f>
        <v>Projetos 4 - 01.10.2025</v>
      </c>
    </row>
    <row r="238" spans="1:11" x14ac:dyDescent="0.3">
      <c r="A238" t="s">
        <v>5478</v>
      </c>
      <c r="B238" t="s">
        <v>4669</v>
      </c>
      <c r="C238">
        <v>1922688</v>
      </c>
      <c r="D238" t="s">
        <v>5482</v>
      </c>
      <c r="E238" s="12">
        <v>46098</v>
      </c>
      <c r="F238" t="s">
        <v>3863</v>
      </c>
      <c r="G238" t="s">
        <v>2819</v>
      </c>
      <c r="H238" t="s">
        <v>2788</v>
      </c>
      <c r="I238" t="str">
        <f>_xlfn.XLOOKUP(F238,LD_01[DOCUMENTO],LD_01[REVISÃO])</f>
        <v>R02</v>
      </c>
      <c r="J238" t="b">
        <f t="shared" si="3"/>
        <v>1</v>
      </c>
      <c r="K238" t="str">
        <f>_xlfn.XLOOKUP(B238,ARQUIVOS[ARQUIVO],ARQUIVOS[ENVIO CLIENTE])</f>
        <v>Projetos 4 - 01.10.2025</v>
      </c>
    </row>
    <row r="239" spans="1:11" x14ac:dyDescent="0.3">
      <c r="A239" t="s">
        <v>5478</v>
      </c>
      <c r="B239" t="s">
        <v>4670</v>
      </c>
      <c r="C239">
        <v>617025</v>
      </c>
      <c r="D239" t="s">
        <v>5482</v>
      </c>
      <c r="E239" s="12">
        <v>46098</v>
      </c>
      <c r="F239" t="s">
        <v>3863</v>
      </c>
      <c r="G239" t="s">
        <v>2819</v>
      </c>
      <c r="H239" t="s">
        <v>2789</v>
      </c>
      <c r="I239" t="str">
        <f>_xlfn.XLOOKUP(F239,LD_01[DOCUMENTO],LD_01[REVISÃO])</f>
        <v>R02</v>
      </c>
      <c r="J239" t="b">
        <f t="shared" si="3"/>
        <v>1</v>
      </c>
      <c r="K239" t="str">
        <f>_xlfn.XLOOKUP(B239,ARQUIVOS[ARQUIVO],ARQUIVOS[ENVIO CLIENTE])</f>
        <v>Projetos 4 - 01.10.2025</v>
      </c>
    </row>
    <row r="240" spans="1:11" x14ac:dyDescent="0.3">
      <c r="A240" t="s">
        <v>5478</v>
      </c>
      <c r="B240" t="s">
        <v>4671</v>
      </c>
      <c r="C240">
        <v>490375</v>
      </c>
      <c r="D240" t="s">
        <v>5482</v>
      </c>
      <c r="E240" s="12">
        <v>46098</v>
      </c>
      <c r="F240" t="s">
        <v>3864</v>
      </c>
      <c r="G240" t="s">
        <v>2819</v>
      </c>
      <c r="H240" t="s">
        <v>2788</v>
      </c>
      <c r="I240" t="str">
        <f>_xlfn.XLOOKUP(F240,LD_01[DOCUMENTO],LD_01[REVISÃO])</f>
        <v>R02</v>
      </c>
      <c r="J240" t="b">
        <f t="shared" si="3"/>
        <v>1</v>
      </c>
      <c r="K240" t="str">
        <f>_xlfn.XLOOKUP(B240,ARQUIVOS[ARQUIVO],ARQUIVOS[ENVIO CLIENTE])</f>
        <v>Projetos 4 - 01.10.2025</v>
      </c>
    </row>
    <row r="241" spans="1:11" x14ac:dyDescent="0.3">
      <c r="A241" t="s">
        <v>5478</v>
      </c>
      <c r="B241" t="s">
        <v>4672</v>
      </c>
      <c r="C241">
        <v>1945693</v>
      </c>
      <c r="D241" t="s">
        <v>5482</v>
      </c>
      <c r="E241" s="12">
        <v>46098</v>
      </c>
      <c r="F241" t="s">
        <v>3864</v>
      </c>
      <c r="G241" t="s">
        <v>2819</v>
      </c>
      <c r="H241" t="s">
        <v>2789</v>
      </c>
      <c r="I241" t="str">
        <f>_xlfn.XLOOKUP(F241,LD_01[DOCUMENTO],LD_01[REVISÃO])</f>
        <v>R02</v>
      </c>
      <c r="J241" t="b">
        <f t="shared" si="3"/>
        <v>1</v>
      </c>
      <c r="K241" t="str">
        <f>_xlfn.XLOOKUP(B241,ARQUIVOS[ARQUIVO],ARQUIVOS[ENVIO CLIENTE])</f>
        <v>Projetos 4 - 01.10.2025</v>
      </c>
    </row>
    <row r="242" spans="1:11" x14ac:dyDescent="0.3">
      <c r="A242" t="s">
        <v>5478</v>
      </c>
      <c r="B242" t="s">
        <v>4673</v>
      </c>
      <c r="C242">
        <v>219710</v>
      </c>
      <c r="D242" t="s">
        <v>5482</v>
      </c>
      <c r="E242" s="12">
        <v>46098</v>
      </c>
      <c r="F242" t="s">
        <v>3865</v>
      </c>
      <c r="G242" t="s">
        <v>2819</v>
      </c>
      <c r="H242" t="s">
        <v>2788</v>
      </c>
      <c r="I242" t="str">
        <f>_xlfn.XLOOKUP(F242,LD_01[DOCUMENTO],LD_01[REVISÃO])</f>
        <v>R02</v>
      </c>
      <c r="J242" t="b">
        <f t="shared" si="3"/>
        <v>1</v>
      </c>
      <c r="K242" t="str">
        <f>_xlfn.XLOOKUP(B242,ARQUIVOS[ARQUIVO],ARQUIVOS[ENVIO CLIENTE])</f>
        <v>Projetos 4 - 01.10.2025</v>
      </c>
    </row>
    <row r="243" spans="1:11" x14ac:dyDescent="0.3">
      <c r="A243" t="s">
        <v>5478</v>
      </c>
      <c r="B243" t="s">
        <v>4674</v>
      </c>
      <c r="C243">
        <v>138498</v>
      </c>
      <c r="D243" t="s">
        <v>5482</v>
      </c>
      <c r="E243" s="12">
        <v>46098</v>
      </c>
      <c r="F243" t="s">
        <v>3865</v>
      </c>
      <c r="G243" t="s">
        <v>2819</v>
      </c>
      <c r="H243" t="s">
        <v>2789</v>
      </c>
      <c r="I243" t="str">
        <f>_xlfn.XLOOKUP(F243,LD_01[DOCUMENTO],LD_01[REVISÃO])</f>
        <v>R02</v>
      </c>
      <c r="J243" t="b">
        <f t="shared" si="3"/>
        <v>1</v>
      </c>
      <c r="K243" t="str">
        <f>_xlfn.XLOOKUP(B243,ARQUIVOS[ARQUIVO],ARQUIVOS[ENVIO CLIENTE])</f>
        <v>Projetos 4 - 01.10.2025</v>
      </c>
    </row>
    <row r="244" spans="1:11" x14ac:dyDescent="0.3">
      <c r="A244" t="s">
        <v>5478</v>
      </c>
      <c r="B244" t="s">
        <v>4675</v>
      </c>
      <c r="C244">
        <v>1370556</v>
      </c>
      <c r="D244" t="s">
        <v>5482</v>
      </c>
      <c r="E244" s="12">
        <v>46098</v>
      </c>
      <c r="F244" t="s">
        <v>3866</v>
      </c>
      <c r="G244" t="s">
        <v>2819</v>
      </c>
      <c r="H244" t="s">
        <v>2788</v>
      </c>
      <c r="I244" t="str">
        <f>_xlfn.XLOOKUP(F244,LD_01[DOCUMENTO],LD_01[REVISÃO])</f>
        <v>R02</v>
      </c>
      <c r="J244" t="b">
        <f t="shared" si="3"/>
        <v>1</v>
      </c>
      <c r="K244" t="str">
        <f>_xlfn.XLOOKUP(B244,ARQUIVOS[ARQUIVO],ARQUIVOS[ENVIO CLIENTE])</f>
        <v>Projetos 4 - 01.10.2025</v>
      </c>
    </row>
    <row r="245" spans="1:11" x14ac:dyDescent="0.3">
      <c r="A245" t="s">
        <v>5478</v>
      </c>
      <c r="B245" t="s">
        <v>4676</v>
      </c>
      <c r="C245">
        <v>2060895</v>
      </c>
      <c r="D245" t="s">
        <v>5482</v>
      </c>
      <c r="E245" s="12">
        <v>46098</v>
      </c>
      <c r="F245" t="s">
        <v>3866</v>
      </c>
      <c r="G245" t="s">
        <v>2819</v>
      </c>
      <c r="H245" t="s">
        <v>2789</v>
      </c>
      <c r="I245" t="str">
        <f>_xlfn.XLOOKUP(F245,LD_01[DOCUMENTO],LD_01[REVISÃO])</f>
        <v>R02</v>
      </c>
      <c r="J245" t="b">
        <f t="shared" si="3"/>
        <v>1</v>
      </c>
      <c r="K245" t="str">
        <f>_xlfn.XLOOKUP(B245,ARQUIVOS[ARQUIVO],ARQUIVOS[ENVIO CLIENTE])</f>
        <v>Projetos 4 - 01.10.2025</v>
      </c>
    </row>
    <row r="246" spans="1:11" x14ac:dyDescent="0.3">
      <c r="A246" t="s">
        <v>5478</v>
      </c>
      <c r="B246" t="s">
        <v>4677</v>
      </c>
      <c r="C246">
        <v>11160032</v>
      </c>
      <c r="D246" t="s">
        <v>5482</v>
      </c>
      <c r="E246" s="12">
        <v>46098</v>
      </c>
      <c r="F246" t="s">
        <v>3867</v>
      </c>
      <c r="G246" t="s">
        <v>2792</v>
      </c>
      <c r="H246" t="s">
        <v>2788</v>
      </c>
      <c r="I246" t="str">
        <f>_xlfn.XLOOKUP(F246,LD_01[DOCUMENTO],LD_01[REVISÃO])</f>
        <v>R01</v>
      </c>
      <c r="J246" t="b">
        <f t="shared" si="3"/>
        <v>1</v>
      </c>
      <c r="K246" t="str">
        <f>_xlfn.XLOOKUP(B246,ARQUIVOS[ARQUIVO],ARQUIVOS[ENVIO CLIENTE])</f>
        <v>Projetos 4 - 01.10.2025</v>
      </c>
    </row>
    <row r="247" spans="1:11" x14ac:dyDescent="0.3">
      <c r="A247" t="s">
        <v>5478</v>
      </c>
      <c r="B247" t="s">
        <v>4678</v>
      </c>
      <c r="C247">
        <v>4218014</v>
      </c>
      <c r="D247" t="s">
        <v>5482</v>
      </c>
      <c r="E247" s="12">
        <v>46098</v>
      </c>
      <c r="F247" t="s">
        <v>3867</v>
      </c>
      <c r="G247" t="s">
        <v>2792</v>
      </c>
      <c r="H247" t="s">
        <v>2789</v>
      </c>
      <c r="I247" t="str">
        <f>_xlfn.XLOOKUP(F247,LD_01[DOCUMENTO],LD_01[REVISÃO])</f>
        <v>R01</v>
      </c>
      <c r="J247" t="b">
        <f t="shared" si="3"/>
        <v>1</v>
      </c>
      <c r="K247" t="str">
        <f>_xlfn.XLOOKUP(B247,ARQUIVOS[ARQUIVO],ARQUIVOS[ENVIO CLIENTE])</f>
        <v>Projetos 4 - 01.10.2025</v>
      </c>
    </row>
    <row r="248" spans="1:11" x14ac:dyDescent="0.3">
      <c r="A248" t="s">
        <v>5478</v>
      </c>
      <c r="B248" t="s">
        <v>4679</v>
      </c>
      <c r="C248">
        <v>5007802</v>
      </c>
      <c r="D248" t="s">
        <v>5482</v>
      </c>
      <c r="E248" s="12">
        <v>46098</v>
      </c>
      <c r="F248" t="s">
        <v>3868</v>
      </c>
      <c r="G248" t="s">
        <v>2792</v>
      </c>
      <c r="H248" t="s">
        <v>2788</v>
      </c>
      <c r="I248" t="str">
        <f>_xlfn.XLOOKUP(F248,LD_01[DOCUMENTO],LD_01[REVISÃO])</f>
        <v>R01</v>
      </c>
      <c r="J248" t="b">
        <f t="shared" si="3"/>
        <v>1</v>
      </c>
      <c r="K248" t="str">
        <f>_xlfn.XLOOKUP(B248,ARQUIVOS[ARQUIVO],ARQUIVOS[ENVIO CLIENTE])</f>
        <v>Projetos 4 - 01.10.2025</v>
      </c>
    </row>
    <row r="249" spans="1:11" x14ac:dyDescent="0.3">
      <c r="A249" t="s">
        <v>5478</v>
      </c>
      <c r="B249" t="s">
        <v>4680</v>
      </c>
      <c r="C249">
        <v>4366301</v>
      </c>
      <c r="D249" t="s">
        <v>5482</v>
      </c>
      <c r="E249" s="12">
        <v>46098</v>
      </c>
      <c r="F249" t="s">
        <v>3868</v>
      </c>
      <c r="G249" t="s">
        <v>2792</v>
      </c>
      <c r="H249" t="s">
        <v>2789</v>
      </c>
      <c r="I249" t="str">
        <f>_xlfn.XLOOKUP(F249,LD_01[DOCUMENTO],LD_01[REVISÃO])</f>
        <v>R01</v>
      </c>
      <c r="J249" t="b">
        <f t="shared" si="3"/>
        <v>1</v>
      </c>
      <c r="K249" t="str">
        <f>_xlfn.XLOOKUP(B249,ARQUIVOS[ARQUIVO],ARQUIVOS[ENVIO CLIENTE])</f>
        <v>Projetos 4 - 01.10.2025</v>
      </c>
    </row>
    <row r="250" spans="1:11" x14ac:dyDescent="0.3">
      <c r="A250" t="s">
        <v>5478</v>
      </c>
      <c r="B250" t="s">
        <v>4681</v>
      </c>
      <c r="C250">
        <v>1475643</v>
      </c>
      <c r="D250" t="s">
        <v>5482</v>
      </c>
      <c r="E250" s="12">
        <v>46098</v>
      </c>
      <c r="F250" t="s">
        <v>3869</v>
      </c>
      <c r="G250" t="s">
        <v>2792</v>
      </c>
      <c r="H250" t="s">
        <v>2788</v>
      </c>
      <c r="I250" t="str">
        <f>_xlfn.XLOOKUP(F250,LD_01[DOCUMENTO],LD_01[REVISÃO])</f>
        <v>R01</v>
      </c>
      <c r="J250" t="b">
        <f t="shared" si="3"/>
        <v>1</v>
      </c>
      <c r="K250" t="str">
        <f>_xlfn.XLOOKUP(B250,ARQUIVOS[ARQUIVO],ARQUIVOS[ENVIO CLIENTE])</f>
        <v>Projetos 4 - 01.10.2025</v>
      </c>
    </row>
    <row r="251" spans="1:11" x14ac:dyDescent="0.3">
      <c r="A251" t="s">
        <v>5478</v>
      </c>
      <c r="B251" t="s">
        <v>4682</v>
      </c>
      <c r="C251">
        <v>2097701</v>
      </c>
      <c r="D251" t="s">
        <v>5482</v>
      </c>
      <c r="E251" s="12">
        <v>46098</v>
      </c>
      <c r="F251" t="s">
        <v>3869</v>
      </c>
      <c r="G251" t="s">
        <v>2792</v>
      </c>
      <c r="H251" t="s">
        <v>2789</v>
      </c>
      <c r="I251" t="str">
        <f>_xlfn.XLOOKUP(F251,LD_01[DOCUMENTO],LD_01[REVISÃO])</f>
        <v>R01</v>
      </c>
      <c r="J251" t="b">
        <f t="shared" si="3"/>
        <v>1</v>
      </c>
      <c r="K251" t="str">
        <f>_xlfn.XLOOKUP(B251,ARQUIVOS[ARQUIVO],ARQUIVOS[ENVIO CLIENTE])</f>
        <v>Projetos 4 - 01.10.2025</v>
      </c>
    </row>
    <row r="252" spans="1:11" x14ac:dyDescent="0.3">
      <c r="A252" t="s">
        <v>5478</v>
      </c>
      <c r="B252" t="s">
        <v>4683</v>
      </c>
      <c r="C252">
        <v>1369106</v>
      </c>
      <c r="D252" t="s">
        <v>5482</v>
      </c>
      <c r="E252" s="12">
        <v>46098</v>
      </c>
      <c r="F252" t="s">
        <v>3870</v>
      </c>
      <c r="G252" t="s">
        <v>2792</v>
      </c>
      <c r="H252" t="s">
        <v>2788</v>
      </c>
      <c r="I252" t="str">
        <f>_xlfn.XLOOKUP(F252,LD_01[DOCUMENTO],LD_01[REVISÃO])</f>
        <v>R01</v>
      </c>
      <c r="J252" t="b">
        <f t="shared" si="3"/>
        <v>1</v>
      </c>
      <c r="K252" t="str">
        <f>_xlfn.XLOOKUP(B252,ARQUIVOS[ARQUIVO],ARQUIVOS[ENVIO CLIENTE])</f>
        <v>Projetos 4 - 01.10.2025</v>
      </c>
    </row>
    <row r="253" spans="1:11" x14ac:dyDescent="0.3">
      <c r="A253" t="s">
        <v>5478</v>
      </c>
      <c r="B253" t="s">
        <v>4684</v>
      </c>
      <c r="C253">
        <v>1922810</v>
      </c>
      <c r="D253" t="s">
        <v>5482</v>
      </c>
      <c r="E253" s="12">
        <v>46098</v>
      </c>
      <c r="F253" t="s">
        <v>3870</v>
      </c>
      <c r="G253" t="s">
        <v>2792</v>
      </c>
      <c r="H253" t="s">
        <v>2789</v>
      </c>
      <c r="I253" t="str">
        <f>_xlfn.XLOOKUP(F253,LD_01[DOCUMENTO],LD_01[REVISÃO])</f>
        <v>R01</v>
      </c>
      <c r="J253" t="b">
        <f t="shared" si="3"/>
        <v>1</v>
      </c>
      <c r="K253" t="str">
        <f>_xlfn.XLOOKUP(B253,ARQUIVOS[ARQUIVO],ARQUIVOS[ENVIO CLIENTE])</f>
        <v>Projetos 4 - 01.10.2025</v>
      </c>
    </row>
    <row r="254" spans="1:11" x14ac:dyDescent="0.3">
      <c r="A254" t="s">
        <v>5478</v>
      </c>
      <c r="B254" t="s">
        <v>4685</v>
      </c>
      <c r="C254">
        <v>1364264</v>
      </c>
      <c r="D254" t="s">
        <v>5482</v>
      </c>
      <c r="E254" s="12">
        <v>46098</v>
      </c>
      <c r="F254" t="s">
        <v>3871</v>
      </c>
      <c r="G254" t="s">
        <v>2792</v>
      </c>
      <c r="H254" t="s">
        <v>2788</v>
      </c>
      <c r="I254" t="str">
        <f>_xlfn.XLOOKUP(F254,LD_01[DOCUMENTO],LD_01[REVISÃO])</f>
        <v>R01</v>
      </c>
      <c r="J254" t="b">
        <f t="shared" si="3"/>
        <v>1</v>
      </c>
      <c r="K254" t="str">
        <f>_xlfn.XLOOKUP(B254,ARQUIVOS[ARQUIVO],ARQUIVOS[ENVIO CLIENTE])</f>
        <v>Projetos 4 - 01.10.2025</v>
      </c>
    </row>
    <row r="255" spans="1:11" x14ac:dyDescent="0.3">
      <c r="A255" t="s">
        <v>5478</v>
      </c>
      <c r="B255" t="s">
        <v>4686</v>
      </c>
      <c r="C255">
        <v>1257883</v>
      </c>
      <c r="D255" t="s">
        <v>5482</v>
      </c>
      <c r="E255" s="12">
        <v>46098</v>
      </c>
      <c r="F255" t="s">
        <v>3871</v>
      </c>
      <c r="G255" t="s">
        <v>2792</v>
      </c>
      <c r="H255" t="s">
        <v>2789</v>
      </c>
      <c r="I255" t="str">
        <f>_xlfn.XLOOKUP(F255,LD_01[DOCUMENTO],LD_01[REVISÃO])</f>
        <v>R01</v>
      </c>
      <c r="J255" t="b">
        <f t="shared" si="3"/>
        <v>1</v>
      </c>
      <c r="K255" t="str">
        <f>_xlfn.XLOOKUP(B255,ARQUIVOS[ARQUIVO],ARQUIVOS[ENVIO CLIENTE])</f>
        <v>Projetos 4 - 01.10.2025</v>
      </c>
    </row>
    <row r="256" spans="1:11" x14ac:dyDescent="0.3">
      <c r="A256" t="s">
        <v>5478</v>
      </c>
      <c r="B256" t="s">
        <v>4687</v>
      </c>
      <c r="C256">
        <v>752464</v>
      </c>
      <c r="D256" t="s">
        <v>5482</v>
      </c>
      <c r="E256" s="12">
        <v>46098</v>
      </c>
      <c r="F256" t="s">
        <v>3872</v>
      </c>
      <c r="G256" t="s">
        <v>2792</v>
      </c>
      <c r="H256" t="s">
        <v>2788</v>
      </c>
      <c r="I256" t="str">
        <f>_xlfn.XLOOKUP(F256,LD_01[DOCUMENTO],LD_01[REVISÃO])</f>
        <v>R01</v>
      </c>
      <c r="J256" t="b">
        <f t="shared" si="3"/>
        <v>1</v>
      </c>
      <c r="K256" t="str">
        <f>_xlfn.XLOOKUP(B256,ARQUIVOS[ARQUIVO],ARQUIVOS[ENVIO CLIENTE])</f>
        <v>Projetos 4 - 01.10.2025</v>
      </c>
    </row>
    <row r="257" spans="1:11" x14ac:dyDescent="0.3">
      <c r="A257" t="s">
        <v>5478</v>
      </c>
      <c r="B257" t="s">
        <v>4688</v>
      </c>
      <c r="C257">
        <v>962417</v>
      </c>
      <c r="D257" t="s">
        <v>5482</v>
      </c>
      <c r="E257" s="12">
        <v>46098</v>
      </c>
      <c r="F257" t="s">
        <v>3872</v>
      </c>
      <c r="G257" t="s">
        <v>2792</v>
      </c>
      <c r="H257" t="s">
        <v>2789</v>
      </c>
      <c r="I257" t="str">
        <f>_xlfn.XLOOKUP(F257,LD_01[DOCUMENTO],LD_01[REVISÃO])</f>
        <v>R01</v>
      </c>
      <c r="J257" t="b">
        <f t="shared" si="3"/>
        <v>1</v>
      </c>
      <c r="K257" t="str">
        <f>_xlfn.XLOOKUP(B257,ARQUIVOS[ARQUIVO],ARQUIVOS[ENVIO CLIENTE])</f>
        <v>Projetos 4 - 01.10.2025</v>
      </c>
    </row>
    <row r="258" spans="1:11" x14ac:dyDescent="0.3">
      <c r="A258" t="s">
        <v>5478</v>
      </c>
      <c r="B258" t="s">
        <v>4689</v>
      </c>
      <c r="C258">
        <v>765781</v>
      </c>
      <c r="D258" t="s">
        <v>5482</v>
      </c>
      <c r="E258" s="12">
        <v>46098</v>
      </c>
      <c r="F258" t="s">
        <v>3873</v>
      </c>
      <c r="G258" t="s">
        <v>2792</v>
      </c>
      <c r="H258" t="s">
        <v>2788</v>
      </c>
      <c r="I258" t="str">
        <f>_xlfn.XLOOKUP(F258,LD_01[DOCUMENTO],LD_01[REVISÃO])</f>
        <v>R01</v>
      </c>
      <c r="J258" t="b">
        <f t="shared" si="3"/>
        <v>1</v>
      </c>
      <c r="K258" t="str">
        <f>_xlfn.XLOOKUP(B258,ARQUIVOS[ARQUIVO],ARQUIVOS[ENVIO CLIENTE])</f>
        <v>Projetos 4 - 01.10.2025</v>
      </c>
    </row>
    <row r="259" spans="1:11" x14ac:dyDescent="0.3">
      <c r="A259" t="s">
        <v>5478</v>
      </c>
      <c r="B259" t="s">
        <v>4690</v>
      </c>
      <c r="C259">
        <v>1329983</v>
      </c>
      <c r="D259" t="s">
        <v>5482</v>
      </c>
      <c r="E259" s="12">
        <v>46098</v>
      </c>
      <c r="F259" t="s">
        <v>3873</v>
      </c>
      <c r="G259" t="s">
        <v>2792</v>
      </c>
      <c r="H259" t="s">
        <v>2789</v>
      </c>
      <c r="I259" t="str">
        <f>_xlfn.XLOOKUP(F259,LD_01[DOCUMENTO],LD_01[REVISÃO])</f>
        <v>R01</v>
      </c>
      <c r="J259" t="b">
        <f t="shared" ref="J259:J322" si="4">I259=G259</f>
        <v>1</v>
      </c>
      <c r="K259" t="str">
        <f>_xlfn.XLOOKUP(B259,ARQUIVOS[ARQUIVO],ARQUIVOS[ENVIO CLIENTE])</f>
        <v>Projetos 4 - 01.10.2025</v>
      </c>
    </row>
    <row r="260" spans="1:11" x14ac:dyDescent="0.3">
      <c r="A260" t="s">
        <v>5478</v>
      </c>
      <c r="B260" t="s">
        <v>4691</v>
      </c>
      <c r="C260">
        <v>1686903</v>
      </c>
      <c r="D260" t="s">
        <v>5482</v>
      </c>
      <c r="E260" s="12">
        <v>46098</v>
      </c>
      <c r="F260" t="s">
        <v>3874</v>
      </c>
      <c r="G260" t="s">
        <v>2792</v>
      </c>
      <c r="H260" t="s">
        <v>2788</v>
      </c>
      <c r="I260" t="str">
        <f>_xlfn.XLOOKUP(F260,LD_01[DOCUMENTO],LD_01[REVISÃO])</f>
        <v>R01</v>
      </c>
      <c r="J260" t="b">
        <f t="shared" si="4"/>
        <v>1</v>
      </c>
      <c r="K260" t="str">
        <f>_xlfn.XLOOKUP(B260,ARQUIVOS[ARQUIVO],ARQUIVOS[ENVIO CLIENTE])</f>
        <v>Projetos 4 - 01.10.2025</v>
      </c>
    </row>
    <row r="261" spans="1:11" x14ac:dyDescent="0.3">
      <c r="A261" t="s">
        <v>5478</v>
      </c>
      <c r="B261" t="s">
        <v>4692</v>
      </c>
      <c r="C261">
        <v>1451306</v>
      </c>
      <c r="D261" t="s">
        <v>5482</v>
      </c>
      <c r="E261" s="12">
        <v>46098</v>
      </c>
      <c r="F261" t="s">
        <v>3874</v>
      </c>
      <c r="G261" t="s">
        <v>2792</v>
      </c>
      <c r="H261" t="s">
        <v>2789</v>
      </c>
      <c r="I261" t="str">
        <f>_xlfn.XLOOKUP(F261,LD_01[DOCUMENTO],LD_01[REVISÃO])</f>
        <v>R01</v>
      </c>
      <c r="J261" t="b">
        <f t="shared" si="4"/>
        <v>1</v>
      </c>
      <c r="K261" t="str">
        <f>_xlfn.XLOOKUP(B261,ARQUIVOS[ARQUIVO],ARQUIVOS[ENVIO CLIENTE])</f>
        <v>Projetos 4 - 01.10.2025</v>
      </c>
    </row>
    <row r="262" spans="1:11" x14ac:dyDescent="0.3">
      <c r="A262" t="s">
        <v>5478</v>
      </c>
      <c r="B262" t="s">
        <v>4693</v>
      </c>
      <c r="C262">
        <v>652037</v>
      </c>
      <c r="D262" t="s">
        <v>5482</v>
      </c>
      <c r="E262" s="12">
        <v>46098</v>
      </c>
      <c r="F262" t="s">
        <v>3875</v>
      </c>
      <c r="G262" t="s">
        <v>2792</v>
      </c>
      <c r="H262" t="s">
        <v>2788</v>
      </c>
      <c r="I262" t="str">
        <f>_xlfn.XLOOKUP(F262,LD_01[DOCUMENTO],LD_01[REVISÃO])</f>
        <v>R01</v>
      </c>
      <c r="J262" t="b">
        <f t="shared" si="4"/>
        <v>1</v>
      </c>
      <c r="K262" t="str">
        <f>_xlfn.XLOOKUP(B262,ARQUIVOS[ARQUIVO],ARQUIVOS[ENVIO CLIENTE])</f>
        <v>Projetos 4 - 01.10.2025</v>
      </c>
    </row>
    <row r="263" spans="1:11" x14ac:dyDescent="0.3">
      <c r="A263" t="s">
        <v>5478</v>
      </c>
      <c r="B263" t="s">
        <v>4694</v>
      </c>
      <c r="C263">
        <v>1089111</v>
      </c>
      <c r="D263" t="s">
        <v>5482</v>
      </c>
      <c r="E263" s="12">
        <v>46098</v>
      </c>
      <c r="F263" t="s">
        <v>3875</v>
      </c>
      <c r="G263" t="s">
        <v>2792</v>
      </c>
      <c r="H263" t="s">
        <v>2789</v>
      </c>
      <c r="I263" t="str">
        <f>_xlfn.XLOOKUP(F263,LD_01[DOCUMENTO],LD_01[REVISÃO])</f>
        <v>R01</v>
      </c>
      <c r="J263" t="b">
        <f t="shared" si="4"/>
        <v>1</v>
      </c>
      <c r="K263" t="str">
        <f>_xlfn.XLOOKUP(B263,ARQUIVOS[ARQUIVO],ARQUIVOS[ENVIO CLIENTE])</f>
        <v>Projetos 4 - 01.10.2025</v>
      </c>
    </row>
    <row r="264" spans="1:11" x14ac:dyDescent="0.3">
      <c r="A264" t="s">
        <v>5478</v>
      </c>
      <c r="B264" t="s">
        <v>4695</v>
      </c>
      <c r="C264">
        <v>741279</v>
      </c>
      <c r="D264" t="s">
        <v>5482</v>
      </c>
      <c r="E264" s="12">
        <v>46098</v>
      </c>
      <c r="F264" t="s">
        <v>3876</v>
      </c>
      <c r="G264" t="s">
        <v>2792</v>
      </c>
      <c r="H264" t="s">
        <v>2788</v>
      </c>
      <c r="I264" t="str">
        <f>_xlfn.XLOOKUP(F264,LD_01[DOCUMENTO],LD_01[REVISÃO])</f>
        <v>R01</v>
      </c>
      <c r="J264" t="b">
        <f t="shared" si="4"/>
        <v>1</v>
      </c>
      <c r="K264" t="str">
        <f>_xlfn.XLOOKUP(B264,ARQUIVOS[ARQUIVO],ARQUIVOS[ENVIO CLIENTE])</f>
        <v>Projetos 4 - 01.10.2025</v>
      </c>
    </row>
    <row r="265" spans="1:11" x14ac:dyDescent="0.3">
      <c r="A265" t="s">
        <v>5478</v>
      </c>
      <c r="B265" t="s">
        <v>4696</v>
      </c>
      <c r="C265">
        <v>1341991</v>
      </c>
      <c r="D265" t="s">
        <v>5482</v>
      </c>
      <c r="E265" s="12">
        <v>46098</v>
      </c>
      <c r="F265" t="s">
        <v>3876</v>
      </c>
      <c r="G265" t="s">
        <v>2792</v>
      </c>
      <c r="H265" t="s">
        <v>2789</v>
      </c>
      <c r="I265" t="str">
        <f>_xlfn.XLOOKUP(F265,LD_01[DOCUMENTO],LD_01[REVISÃO])</f>
        <v>R01</v>
      </c>
      <c r="J265" t="b">
        <f t="shared" si="4"/>
        <v>1</v>
      </c>
      <c r="K265" t="str">
        <f>_xlfn.XLOOKUP(B265,ARQUIVOS[ARQUIVO],ARQUIVOS[ENVIO CLIENTE])</f>
        <v>Projetos 4 - 01.10.2025</v>
      </c>
    </row>
    <row r="266" spans="1:11" x14ac:dyDescent="0.3">
      <c r="A266" t="s">
        <v>5478</v>
      </c>
      <c r="B266" t="s">
        <v>4697</v>
      </c>
      <c r="C266">
        <v>1114827</v>
      </c>
      <c r="D266" t="s">
        <v>5482</v>
      </c>
      <c r="E266" s="12">
        <v>46098</v>
      </c>
      <c r="F266" t="s">
        <v>3877</v>
      </c>
      <c r="G266" t="s">
        <v>2792</v>
      </c>
      <c r="H266" t="s">
        <v>2788</v>
      </c>
      <c r="I266" t="str">
        <f>_xlfn.XLOOKUP(F266,LD_01[DOCUMENTO],LD_01[REVISÃO])</f>
        <v>R01</v>
      </c>
      <c r="J266" t="b">
        <f t="shared" si="4"/>
        <v>1</v>
      </c>
      <c r="K266" t="str">
        <f>_xlfn.XLOOKUP(B266,ARQUIVOS[ARQUIVO],ARQUIVOS[ENVIO CLIENTE])</f>
        <v>Projetos 4 - 01.10.2025</v>
      </c>
    </row>
    <row r="267" spans="1:11" x14ac:dyDescent="0.3">
      <c r="A267" t="s">
        <v>5478</v>
      </c>
      <c r="B267" t="s">
        <v>4698</v>
      </c>
      <c r="C267">
        <v>1524560</v>
      </c>
      <c r="D267" t="s">
        <v>5482</v>
      </c>
      <c r="E267" s="12">
        <v>46098</v>
      </c>
      <c r="F267" t="s">
        <v>3877</v>
      </c>
      <c r="G267" t="s">
        <v>2792</v>
      </c>
      <c r="H267" t="s">
        <v>2789</v>
      </c>
      <c r="I267" t="str">
        <f>_xlfn.XLOOKUP(F267,LD_01[DOCUMENTO],LD_01[REVISÃO])</f>
        <v>R01</v>
      </c>
      <c r="J267" t="b">
        <f t="shared" si="4"/>
        <v>1</v>
      </c>
      <c r="K267" t="str">
        <f>_xlfn.XLOOKUP(B267,ARQUIVOS[ARQUIVO],ARQUIVOS[ENVIO CLIENTE])</f>
        <v>Projetos 4 - 01.10.2025</v>
      </c>
    </row>
    <row r="268" spans="1:11" x14ac:dyDescent="0.3">
      <c r="A268" t="s">
        <v>5478</v>
      </c>
      <c r="B268" t="s">
        <v>4699</v>
      </c>
      <c r="C268">
        <v>828049</v>
      </c>
      <c r="D268" t="s">
        <v>5482</v>
      </c>
      <c r="E268" s="12">
        <v>46098</v>
      </c>
      <c r="F268" t="s">
        <v>3878</v>
      </c>
      <c r="G268" t="s">
        <v>2792</v>
      </c>
      <c r="H268" t="s">
        <v>2788</v>
      </c>
      <c r="I268" t="str">
        <f>_xlfn.XLOOKUP(F268,LD_01[DOCUMENTO],LD_01[REVISÃO])</f>
        <v>R01</v>
      </c>
      <c r="J268" t="b">
        <f t="shared" si="4"/>
        <v>1</v>
      </c>
      <c r="K268" t="str">
        <f>_xlfn.XLOOKUP(B268,ARQUIVOS[ARQUIVO],ARQUIVOS[ENVIO CLIENTE])</f>
        <v>Projetos 4 - 01.10.2025</v>
      </c>
    </row>
    <row r="269" spans="1:11" x14ac:dyDescent="0.3">
      <c r="A269" t="s">
        <v>5478</v>
      </c>
      <c r="B269" t="s">
        <v>4700</v>
      </c>
      <c r="C269">
        <v>994249</v>
      </c>
      <c r="D269" t="s">
        <v>5482</v>
      </c>
      <c r="E269" s="12">
        <v>46098</v>
      </c>
      <c r="F269" t="s">
        <v>3878</v>
      </c>
      <c r="G269" t="s">
        <v>2792</v>
      </c>
      <c r="H269" t="s">
        <v>2789</v>
      </c>
      <c r="I269" t="str">
        <f>_xlfn.XLOOKUP(F269,LD_01[DOCUMENTO],LD_01[REVISÃO])</f>
        <v>R01</v>
      </c>
      <c r="J269" t="b">
        <f t="shared" si="4"/>
        <v>1</v>
      </c>
      <c r="K269" t="str">
        <f>_xlfn.XLOOKUP(B269,ARQUIVOS[ARQUIVO],ARQUIVOS[ENVIO CLIENTE])</f>
        <v>Projetos 4 - 01.10.2025</v>
      </c>
    </row>
    <row r="270" spans="1:11" x14ac:dyDescent="0.3">
      <c r="A270" t="s">
        <v>5478</v>
      </c>
      <c r="B270" t="s">
        <v>4701</v>
      </c>
      <c r="C270">
        <v>1202125</v>
      </c>
      <c r="D270" t="s">
        <v>5482</v>
      </c>
      <c r="E270" s="12">
        <v>46098</v>
      </c>
      <c r="F270" t="s">
        <v>3879</v>
      </c>
      <c r="G270" t="s">
        <v>2792</v>
      </c>
      <c r="H270" t="s">
        <v>2788</v>
      </c>
      <c r="I270" t="str">
        <f>_xlfn.XLOOKUP(F270,LD_01[DOCUMENTO],LD_01[REVISÃO])</f>
        <v>R01</v>
      </c>
      <c r="J270" t="b">
        <f t="shared" si="4"/>
        <v>1</v>
      </c>
      <c r="K270" t="str">
        <f>_xlfn.XLOOKUP(B270,ARQUIVOS[ARQUIVO],ARQUIVOS[ENVIO CLIENTE])</f>
        <v>Projetos 4 - 01.10.2025</v>
      </c>
    </row>
    <row r="271" spans="1:11" x14ac:dyDescent="0.3">
      <c r="A271" t="s">
        <v>5478</v>
      </c>
      <c r="B271" t="s">
        <v>4702</v>
      </c>
      <c r="C271">
        <v>1484572</v>
      </c>
      <c r="D271" t="s">
        <v>5482</v>
      </c>
      <c r="E271" s="12">
        <v>46098</v>
      </c>
      <c r="F271" t="s">
        <v>3879</v>
      </c>
      <c r="G271" t="s">
        <v>2792</v>
      </c>
      <c r="H271" t="s">
        <v>2789</v>
      </c>
      <c r="I271" t="str">
        <f>_xlfn.XLOOKUP(F271,LD_01[DOCUMENTO],LD_01[REVISÃO])</f>
        <v>R01</v>
      </c>
      <c r="J271" t="b">
        <f t="shared" si="4"/>
        <v>1</v>
      </c>
      <c r="K271" t="str">
        <f>_xlfn.XLOOKUP(B271,ARQUIVOS[ARQUIVO],ARQUIVOS[ENVIO CLIENTE])</f>
        <v>Projetos 4 - 01.10.2025</v>
      </c>
    </row>
    <row r="272" spans="1:11" x14ac:dyDescent="0.3">
      <c r="A272" t="s">
        <v>5478</v>
      </c>
      <c r="B272" t="s">
        <v>4703</v>
      </c>
      <c r="C272">
        <v>1400797</v>
      </c>
      <c r="D272" t="s">
        <v>5482</v>
      </c>
      <c r="E272" s="12">
        <v>46098</v>
      </c>
      <c r="F272" t="s">
        <v>3880</v>
      </c>
      <c r="G272" t="s">
        <v>2792</v>
      </c>
      <c r="H272" t="s">
        <v>2789</v>
      </c>
      <c r="I272" t="str">
        <f>_xlfn.XLOOKUP(F272,LD_01[DOCUMENTO],LD_01[REVISÃO])</f>
        <v>R01</v>
      </c>
      <c r="J272" t="b">
        <f t="shared" si="4"/>
        <v>1</v>
      </c>
      <c r="K272" t="str">
        <f>_xlfn.XLOOKUP(B272,ARQUIVOS[ARQUIVO],ARQUIVOS[ENVIO CLIENTE])</f>
        <v>Projetos 4 - 01.10.2025</v>
      </c>
    </row>
    <row r="273" spans="1:11" x14ac:dyDescent="0.3">
      <c r="A273" t="s">
        <v>5478</v>
      </c>
      <c r="B273" t="s">
        <v>4704</v>
      </c>
      <c r="C273">
        <v>768619</v>
      </c>
      <c r="D273" t="s">
        <v>5482</v>
      </c>
      <c r="E273" s="12">
        <v>46098</v>
      </c>
      <c r="F273" t="s">
        <v>3881</v>
      </c>
      <c r="G273" t="s">
        <v>2792</v>
      </c>
      <c r="H273" t="s">
        <v>2789</v>
      </c>
      <c r="I273" t="str">
        <f>_xlfn.XLOOKUP(F273,LD_01[DOCUMENTO],LD_01[REVISÃO])</f>
        <v>R01</v>
      </c>
      <c r="J273" t="b">
        <f t="shared" si="4"/>
        <v>1</v>
      </c>
      <c r="K273" t="str">
        <f>_xlfn.XLOOKUP(B273,ARQUIVOS[ARQUIVO],ARQUIVOS[ENVIO CLIENTE])</f>
        <v>Projetos 4 - 01.10.2025</v>
      </c>
    </row>
    <row r="274" spans="1:11" x14ac:dyDescent="0.3">
      <c r="A274" t="s">
        <v>5478</v>
      </c>
      <c r="B274" t="s">
        <v>4705</v>
      </c>
      <c r="C274">
        <v>621099</v>
      </c>
      <c r="D274" t="s">
        <v>5482</v>
      </c>
      <c r="E274" s="12">
        <v>46098</v>
      </c>
      <c r="F274" t="s">
        <v>3882</v>
      </c>
      <c r="G274" t="s">
        <v>2792</v>
      </c>
      <c r="H274" t="s">
        <v>2789</v>
      </c>
      <c r="I274" t="str">
        <f>_xlfn.XLOOKUP(F274,LD_01[DOCUMENTO],LD_01[REVISÃO])</f>
        <v>R01</v>
      </c>
      <c r="J274" t="b">
        <f t="shared" si="4"/>
        <v>1</v>
      </c>
      <c r="K274" t="str">
        <f>_xlfn.XLOOKUP(B274,ARQUIVOS[ARQUIVO],ARQUIVOS[ENVIO CLIENTE])</f>
        <v>Projetos 4 - 01.10.2025</v>
      </c>
    </row>
    <row r="275" spans="1:11" x14ac:dyDescent="0.3">
      <c r="A275" t="s">
        <v>5478</v>
      </c>
      <c r="B275" t="s">
        <v>4706</v>
      </c>
      <c r="C275">
        <v>621395</v>
      </c>
      <c r="D275" t="s">
        <v>5482</v>
      </c>
      <c r="E275" s="12">
        <v>46098</v>
      </c>
      <c r="F275" t="s">
        <v>3883</v>
      </c>
      <c r="G275" t="s">
        <v>2792</v>
      </c>
      <c r="H275" t="s">
        <v>2789</v>
      </c>
      <c r="I275" t="str">
        <f>_xlfn.XLOOKUP(F275,LD_01[DOCUMENTO],LD_01[REVISÃO])</f>
        <v>R01</v>
      </c>
      <c r="J275" t="b">
        <f t="shared" si="4"/>
        <v>1</v>
      </c>
      <c r="K275" t="str">
        <f>_xlfn.XLOOKUP(B275,ARQUIVOS[ARQUIVO],ARQUIVOS[ENVIO CLIENTE])</f>
        <v>Projetos 4 - 01.10.2025</v>
      </c>
    </row>
    <row r="276" spans="1:11" x14ac:dyDescent="0.3">
      <c r="A276" t="s">
        <v>5478</v>
      </c>
      <c r="B276" t="s">
        <v>4707</v>
      </c>
      <c r="C276">
        <v>386588</v>
      </c>
      <c r="D276" t="s">
        <v>5482</v>
      </c>
      <c r="E276" s="12">
        <v>46098</v>
      </c>
      <c r="F276" t="s">
        <v>3884</v>
      </c>
      <c r="G276" t="s">
        <v>2792</v>
      </c>
      <c r="H276" t="s">
        <v>2789</v>
      </c>
      <c r="I276" t="str">
        <f>_xlfn.XLOOKUP(F276,LD_01[DOCUMENTO],LD_01[REVISÃO])</f>
        <v>R01</v>
      </c>
      <c r="J276" t="b">
        <f t="shared" si="4"/>
        <v>1</v>
      </c>
      <c r="K276" t="str">
        <f>_xlfn.XLOOKUP(B276,ARQUIVOS[ARQUIVO],ARQUIVOS[ENVIO CLIENTE])</f>
        <v>Projetos 4 - 01.10.2025</v>
      </c>
    </row>
    <row r="277" spans="1:11" x14ac:dyDescent="0.3">
      <c r="A277" t="s">
        <v>5479</v>
      </c>
      <c r="B277" t="s">
        <v>4708</v>
      </c>
      <c r="C277">
        <v>7412462</v>
      </c>
      <c r="D277" t="s">
        <v>5482</v>
      </c>
      <c r="E277" s="12">
        <v>46098</v>
      </c>
      <c r="F277" t="s">
        <v>3885</v>
      </c>
      <c r="G277" t="s">
        <v>2792</v>
      </c>
      <c r="H277" t="s">
        <v>2788</v>
      </c>
      <c r="I277" t="str">
        <f>_xlfn.XLOOKUP(F277,LD_01[DOCUMENTO],LD_01[REVISÃO])</f>
        <v>R01</v>
      </c>
      <c r="J277" t="b">
        <f t="shared" si="4"/>
        <v>1</v>
      </c>
      <c r="K277" t="str">
        <f>_xlfn.XLOOKUP(B277,ARQUIVOS[ARQUIVO],ARQUIVOS[ENVIO CLIENTE])</f>
        <v>Projetos 4 - 01.10.2025</v>
      </c>
    </row>
    <row r="278" spans="1:11" x14ac:dyDescent="0.3">
      <c r="A278" t="s">
        <v>5479</v>
      </c>
      <c r="B278" t="s">
        <v>4709</v>
      </c>
      <c r="C278">
        <v>1035453</v>
      </c>
      <c r="D278" t="s">
        <v>5482</v>
      </c>
      <c r="E278" s="12">
        <v>46098</v>
      </c>
      <c r="F278" t="s">
        <v>3885</v>
      </c>
      <c r="G278" t="s">
        <v>2792</v>
      </c>
      <c r="H278" t="s">
        <v>2789</v>
      </c>
      <c r="I278" t="str">
        <f>_xlfn.XLOOKUP(F278,LD_01[DOCUMENTO],LD_01[REVISÃO])</f>
        <v>R01</v>
      </c>
      <c r="J278" t="b">
        <f t="shared" si="4"/>
        <v>1</v>
      </c>
      <c r="K278" t="str">
        <f>_xlfn.XLOOKUP(B278,ARQUIVOS[ARQUIVO],ARQUIVOS[ENVIO CLIENTE])</f>
        <v>Projetos 4 - 01.10.2025</v>
      </c>
    </row>
    <row r="279" spans="1:11" x14ac:dyDescent="0.3">
      <c r="A279" t="s">
        <v>5479</v>
      </c>
      <c r="B279" t="s">
        <v>4710</v>
      </c>
      <c r="C279">
        <v>12150608</v>
      </c>
      <c r="D279" t="s">
        <v>5482</v>
      </c>
      <c r="E279" s="12">
        <v>46098</v>
      </c>
      <c r="F279" t="s">
        <v>3886</v>
      </c>
      <c r="G279" t="s">
        <v>2792</v>
      </c>
      <c r="H279" t="s">
        <v>2788</v>
      </c>
      <c r="I279" t="str">
        <f>_xlfn.XLOOKUP(F279,LD_01[DOCUMENTO],LD_01[REVISÃO])</f>
        <v>R01</v>
      </c>
      <c r="J279" t="b">
        <f t="shared" si="4"/>
        <v>1</v>
      </c>
      <c r="K279" t="str">
        <f>_xlfn.XLOOKUP(B279,ARQUIVOS[ARQUIVO],ARQUIVOS[ENVIO CLIENTE])</f>
        <v>Projetos 4 - 01.10.2025</v>
      </c>
    </row>
    <row r="280" spans="1:11" x14ac:dyDescent="0.3">
      <c r="A280" t="s">
        <v>5479</v>
      </c>
      <c r="B280" t="s">
        <v>4711</v>
      </c>
      <c r="C280">
        <v>2436809</v>
      </c>
      <c r="D280" t="s">
        <v>5482</v>
      </c>
      <c r="E280" s="12">
        <v>46098</v>
      </c>
      <c r="F280" t="s">
        <v>3886</v>
      </c>
      <c r="G280" t="s">
        <v>2792</v>
      </c>
      <c r="H280" t="s">
        <v>2789</v>
      </c>
      <c r="I280" t="str">
        <f>_xlfn.XLOOKUP(F280,LD_01[DOCUMENTO],LD_01[REVISÃO])</f>
        <v>R01</v>
      </c>
      <c r="J280" t="b">
        <f t="shared" si="4"/>
        <v>1</v>
      </c>
      <c r="K280" t="str">
        <f>_xlfn.XLOOKUP(B280,ARQUIVOS[ARQUIVO],ARQUIVOS[ENVIO CLIENTE])</f>
        <v>Projetos 4 - 01.10.2025</v>
      </c>
    </row>
    <row r="281" spans="1:11" x14ac:dyDescent="0.3">
      <c r="A281" t="s">
        <v>5479</v>
      </c>
      <c r="B281" t="s">
        <v>4712</v>
      </c>
      <c r="C281">
        <v>2588679</v>
      </c>
      <c r="D281" t="s">
        <v>5482</v>
      </c>
      <c r="E281" s="12">
        <v>46098</v>
      </c>
      <c r="F281" t="s">
        <v>3887</v>
      </c>
      <c r="G281" t="s">
        <v>2792</v>
      </c>
      <c r="H281" t="s">
        <v>2788</v>
      </c>
      <c r="I281" t="str">
        <f>_xlfn.XLOOKUP(F281,LD_01[DOCUMENTO],LD_01[REVISÃO])</f>
        <v>R01</v>
      </c>
      <c r="J281" t="b">
        <f t="shared" si="4"/>
        <v>1</v>
      </c>
      <c r="K281" t="str">
        <f>_xlfn.XLOOKUP(B281,ARQUIVOS[ARQUIVO],ARQUIVOS[ENVIO CLIENTE])</f>
        <v>Projetos 4 - 01.10.2025</v>
      </c>
    </row>
    <row r="282" spans="1:11" x14ac:dyDescent="0.3">
      <c r="A282" t="s">
        <v>5479</v>
      </c>
      <c r="B282" t="s">
        <v>4713</v>
      </c>
      <c r="C282">
        <v>464077</v>
      </c>
      <c r="D282" t="s">
        <v>5482</v>
      </c>
      <c r="E282" s="12">
        <v>46098</v>
      </c>
      <c r="F282" t="s">
        <v>3887</v>
      </c>
      <c r="G282" t="s">
        <v>2792</v>
      </c>
      <c r="H282" t="s">
        <v>2789</v>
      </c>
      <c r="I282" t="str">
        <f>_xlfn.XLOOKUP(F282,LD_01[DOCUMENTO],LD_01[REVISÃO])</f>
        <v>R01</v>
      </c>
      <c r="J282" t="b">
        <f t="shared" si="4"/>
        <v>1</v>
      </c>
      <c r="K282" t="str">
        <f>_xlfn.XLOOKUP(B282,ARQUIVOS[ARQUIVO],ARQUIVOS[ENVIO CLIENTE])</f>
        <v>Projetos 4 - 01.10.2025</v>
      </c>
    </row>
    <row r="283" spans="1:11" x14ac:dyDescent="0.3">
      <c r="A283" t="s">
        <v>5479</v>
      </c>
      <c r="B283" t="s">
        <v>4714</v>
      </c>
      <c r="C283">
        <v>3583732</v>
      </c>
      <c r="D283" t="s">
        <v>5482</v>
      </c>
      <c r="E283" s="12">
        <v>46098</v>
      </c>
      <c r="F283" t="s">
        <v>3888</v>
      </c>
      <c r="G283" t="s">
        <v>2792</v>
      </c>
      <c r="H283" t="s">
        <v>2788</v>
      </c>
      <c r="I283" t="str">
        <f>_xlfn.XLOOKUP(F283,LD_01[DOCUMENTO],LD_01[REVISÃO])</f>
        <v>R01</v>
      </c>
      <c r="J283" t="b">
        <f t="shared" si="4"/>
        <v>1</v>
      </c>
      <c r="K283" t="str">
        <f>_xlfn.XLOOKUP(B283,ARQUIVOS[ARQUIVO],ARQUIVOS[ENVIO CLIENTE])</f>
        <v>Projetos 4 - 01.10.2025</v>
      </c>
    </row>
    <row r="284" spans="1:11" x14ac:dyDescent="0.3">
      <c r="A284" t="s">
        <v>5479</v>
      </c>
      <c r="B284" t="s">
        <v>4715</v>
      </c>
      <c r="C284">
        <v>1318261</v>
      </c>
      <c r="D284" t="s">
        <v>5482</v>
      </c>
      <c r="E284" s="12">
        <v>46098</v>
      </c>
      <c r="F284" t="s">
        <v>3888</v>
      </c>
      <c r="G284" t="s">
        <v>2792</v>
      </c>
      <c r="H284" t="s">
        <v>2789</v>
      </c>
      <c r="I284" t="str">
        <f>_xlfn.XLOOKUP(F284,LD_01[DOCUMENTO],LD_01[REVISÃO])</f>
        <v>R01</v>
      </c>
      <c r="J284" t="b">
        <f t="shared" si="4"/>
        <v>1</v>
      </c>
      <c r="K284" t="str">
        <f>_xlfn.XLOOKUP(B284,ARQUIVOS[ARQUIVO],ARQUIVOS[ENVIO CLIENTE])</f>
        <v>Projetos 4 - 01.10.2025</v>
      </c>
    </row>
    <row r="285" spans="1:11" x14ac:dyDescent="0.3">
      <c r="A285" t="s">
        <v>5479</v>
      </c>
      <c r="B285" t="s">
        <v>4716</v>
      </c>
      <c r="C285">
        <v>6352326</v>
      </c>
      <c r="D285" t="s">
        <v>5482</v>
      </c>
      <c r="E285" s="12">
        <v>46098</v>
      </c>
      <c r="F285" t="s">
        <v>3889</v>
      </c>
      <c r="G285" t="s">
        <v>2792</v>
      </c>
      <c r="H285" t="s">
        <v>2788</v>
      </c>
      <c r="I285" t="str">
        <f>_xlfn.XLOOKUP(F285,LD_01[DOCUMENTO],LD_01[REVISÃO])</f>
        <v>R01</v>
      </c>
      <c r="J285" t="b">
        <f t="shared" si="4"/>
        <v>1</v>
      </c>
      <c r="K285" t="str">
        <f>_xlfn.XLOOKUP(B285,ARQUIVOS[ARQUIVO],ARQUIVOS[ENVIO CLIENTE])</f>
        <v>Projetos 4 - 01.10.2025</v>
      </c>
    </row>
    <row r="286" spans="1:11" x14ac:dyDescent="0.3">
      <c r="A286" t="s">
        <v>5479</v>
      </c>
      <c r="B286" t="s">
        <v>4717</v>
      </c>
      <c r="C286">
        <v>1916552</v>
      </c>
      <c r="D286" t="s">
        <v>5482</v>
      </c>
      <c r="E286" s="12">
        <v>46098</v>
      </c>
      <c r="F286" t="s">
        <v>3889</v>
      </c>
      <c r="G286" t="s">
        <v>2792</v>
      </c>
      <c r="H286" t="s">
        <v>2789</v>
      </c>
      <c r="I286" t="str">
        <f>_xlfn.XLOOKUP(F286,LD_01[DOCUMENTO],LD_01[REVISÃO])</f>
        <v>R01</v>
      </c>
      <c r="J286" t="b">
        <f t="shared" si="4"/>
        <v>1</v>
      </c>
      <c r="K286" t="str">
        <f>_xlfn.XLOOKUP(B286,ARQUIVOS[ARQUIVO],ARQUIVOS[ENVIO CLIENTE])</f>
        <v>Projetos 4 - 01.10.2025</v>
      </c>
    </row>
    <row r="287" spans="1:11" x14ac:dyDescent="0.3">
      <c r="A287" t="s">
        <v>5479</v>
      </c>
      <c r="B287" t="s">
        <v>4718</v>
      </c>
      <c r="C287">
        <v>4075068</v>
      </c>
      <c r="D287" t="s">
        <v>5482</v>
      </c>
      <c r="E287" s="12">
        <v>46098</v>
      </c>
      <c r="F287" t="s">
        <v>3890</v>
      </c>
      <c r="G287" t="s">
        <v>2792</v>
      </c>
      <c r="H287" t="s">
        <v>2788</v>
      </c>
      <c r="I287" t="str">
        <f>_xlfn.XLOOKUP(F287,LD_01[DOCUMENTO],LD_01[REVISÃO])</f>
        <v>R01</v>
      </c>
      <c r="J287" t="b">
        <f t="shared" si="4"/>
        <v>1</v>
      </c>
      <c r="K287" t="str">
        <f>_xlfn.XLOOKUP(B287,ARQUIVOS[ARQUIVO],ARQUIVOS[ENVIO CLIENTE])</f>
        <v>Projetos 4 - 01.10.2025</v>
      </c>
    </row>
    <row r="288" spans="1:11" x14ac:dyDescent="0.3">
      <c r="A288" t="s">
        <v>5479</v>
      </c>
      <c r="B288" t="s">
        <v>4719</v>
      </c>
      <c r="C288">
        <v>1434157</v>
      </c>
      <c r="D288" t="s">
        <v>5482</v>
      </c>
      <c r="E288" s="12">
        <v>46098</v>
      </c>
      <c r="F288" t="s">
        <v>3890</v>
      </c>
      <c r="G288" t="s">
        <v>2792</v>
      </c>
      <c r="H288" t="s">
        <v>2789</v>
      </c>
      <c r="I288" t="str">
        <f>_xlfn.XLOOKUP(F288,LD_01[DOCUMENTO],LD_01[REVISÃO])</f>
        <v>R01</v>
      </c>
      <c r="J288" t="b">
        <f t="shared" si="4"/>
        <v>1</v>
      </c>
      <c r="K288" t="str">
        <f>_xlfn.XLOOKUP(B288,ARQUIVOS[ARQUIVO],ARQUIVOS[ENVIO CLIENTE])</f>
        <v>Projetos 4 - 01.10.2025</v>
      </c>
    </row>
    <row r="289" spans="1:11" x14ac:dyDescent="0.3">
      <c r="A289" t="s">
        <v>5479</v>
      </c>
      <c r="B289" t="s">
        <v>4720</v>
      </c>
      <c r="C289">
        <v>5466964</v>
      </c>
      <c r="D289" t="s">
        <v>5482</v>
      </c>
      <c r="E289" s="12">
        <v>46098</v>
      </c>
      <c r="F289" t="s">
        <v>3891</v>
      </c>
      <c r="G289" t="s">
        <v>2792</v>
      </c>
      <c r="H289" t="s">
        <v>2788</v>
      </c>
      <c r="I289" t="str">
        <f>_xlfn.XLOOKUP(F289,LD_01[DOCUMENTO],LD_01[REVISÃO])</f>
        <v>R01</v>
      </c>
      <c r="J289" t="b">
        <f t="shared" si="4"/>
        <v>1</v>
      </c>
      <c r="K289" t="str">
        <f>_xlfn.XLOOKUP(B289,ARQUIVOS[ARQUIVO],ARQUIVOS[ENVIO CLIENTE])</f>
        <v>Projetos 4 - 01.10.2025</v>
      </c>
    </row>
    <row r="290" spans="1:11" x14ac:dyDescent="0.3">
      <c r="A290" t="s">
        <v>5479</v>
      </c>
      <c r="B290" t="s">
        <v>4721</v>
      </c>
      <c r="C290">
        <v>2385698</v>
      </c>
      <c r="D290" t="s">
        <v>5482</v>
      </c>
      <c r="E290" s="12">
        <v>46098</v>
      </c>
      <c r="F290" t="s">
        <v>3891</v>
      </c>
      <c r="G290" t="s">
        <v>2792</v>
      </c>
      <c r="H290" t="s">
        <v>2789</v>
      </c>
      <c r="I290" t="str">
        <f>_xlfn.XLOOKUP(F290,LD_01[DOCUMENTO],LD_01[REVISÃO])</f>
        <v>R01</v>
      </c>
      <c r="J290" t="b">
        <f t="shared" si="4"/>
        <v>1</v>
      </c>
      <c r="K290" t="str">
        <f>_xlfn.XLOOKUP(B290,ARQUIVOS[ARQUIVO],ARQUIVOS[ENVIO CLIENTE])</f>
        <v>Projetos 4 - 01.10.2025</v>
      </c>
    </row>
    <row r="291" spans="1:11" x14ac:dyDescent="0.3">
      <c r="A291" t="s">
        <v>5479</v>
      </c>
      <c r="B291" t="s">
        <v>4722</v>
      </c>
      <c r="C291">
        <v>8339865</v>
      </c>
      <c r="D291" t="s">
        <v>5482</v>
      </c>
      <c r="E291" s="12">
        <v>46098</v>
      </c>
      <c r="F291" t="s">
        <v>3892</v>
      </c>
      <c r="G291" t="s">
        <v>2792</v>
      </c>
      <c r="H291" t="s">
        <v>2788</v>
      </c>
      <c r="I291" t="str">
        <f>_xlfn.XLOOKUP(F291,LD_01[DOCUMENTO],LD_01[REVISÃO])</f>
        <v>R01</v>
      </c>
      <c r="J291" t="b">
        <f t="shared" si="4"/>
        <v>1</v>
      </c>
      <c r="K291" t="str">
        <f>_xlfn.XLOOKUP(B291,ARQUIVOS[ARQUIVO],ARQUIVOS[ENVIO CLIENTE])</f>
        <v>Projetos 4 - 01.10.2025</v>
      </c>
    </row>
    <row r="292" spans="1:11" x14ac:dyDescent="0.3">
      <c r="A292" t="s">
        <v>5479</v>
      </c>
      <c r="B292" t="s">
        <v>4723</v>
      </c>
      <c r="C292">
        <v>2417832</v>
      </c>
      <c r="D292" t="s">
        <v>5482</v>
      </c>
      <c r="E292" s="12">
        <v>46098</v>
      </c>
      <c r="F292" t="s">
        <v>3892</v>
      </c>
      <c r="G292" t="s">
        <v>2792</v>
      </c>
      <c r="H292" t="s">
        <v>2789</v>
      </c>
      <c r="I292" t="str">
        <f>_xlfn.XLOOKUP(F292,LD_01[DOCUMENTO],LD_01[REVISÃO])</f>
        <v>R01</v>
      </c>
      <c r="J292" t="b">
        <f t="shared" si="4"/>
        <v>1</v>
      </c>
      <c r="K292" t="str">
        <f>_xlfn.XLOOKUP(B292,ARQUIVOS[ARQUIVO],ARQUIVOS[ENVIO CLIENTE])</f>
        <v>Projetos 4 - 01.10.2025</v>
      </c>
    </row>
    <row r="293" spans="1:11" x14ac:dyDescent="0.3">
      <c r="A293" t="s">
        <v>5479</v>
      </c>
      <c r="B293" t="s">
        <v>4724</v>
      </c>
      <c r="C293">
        <v>5162372</v>
      </c>
      <c r="D293" t="s">
        <v>5482</v>
      </c>
      <c r="E293" s="12">
        <v>46098</v>
      </c>
      <c r="F293" t="s">
        <v>3893</v>
      </c>
      <c r="G293" t="s">
        <v>2792</v>
      </c>
      <c r="H293" t="s">
        <v>2788</v>
      </c>
      <c r="I293" t="str">
        <f>_xlfn.XLOOKUP(F293,LD_01[DOCUMENTO],LD_01[REVISÃO])</f>
        <v>R01</v>
      </c>
      <c r="J293" t="b">
        <f t="shared" si="4"/>
        <v>1</v>
      </c>
      <c r="K293" t="str">
        <f>_xlfn.XLOOKUP(B293,ARQUIVOS[ARQUIVO],ARQUIVOS[ENVIO CLIENTE])</f>
        <v>Projetos 4 - 01.10.2025</v>
      </c>
    </row>
    <row r="294" spans="1:11" x14ac:dyDescent="0.3">
      <c r="A294" t="s">
        <v>5479</v>
      </c>
      <c r="B294" t="s">
        <v>4725</v>
      </c>
      <c r="C294">
        <v>1901499</v>
      </c>
      <c r="D294" t="s">
        <v>5482</v>
      </c>
      <c r="E294" s="12">
        <v>46098</v>
      </c>
      <c r="F294" t="s">
        <v>3893</v>
      </c>
      <c r="G294" t="s">
        <v>2792</v>
      </c>
      <c r="H294" t="s">
        <v>2789</v>
      </c>
      <c r="I294" t="str">
        <f>_xlfn.XLOOKUP(F294,LD_01[DOCUMENTO],LD_01[REVISÃO])</f>
        <v>R01</v>
      </c>
      <c r="J294" t="b">
        <f t="shared" si="4"/>
        <v>1</v>
      </c>
      <c r="K294" t="str">
        <f>_xlfn.XLOOKUP(B294,ARQUIVOS[ARQUIVO],ARQUIVOS[ENVIO CLIENTE])</f>
        <v>Projetos 4 - 01.10.2025</v>
      </c>
    </row>
    <row r="295" spans="1:11" x14ac:dyDescent="0.3">
      <c r="A295" t="s">
        <v>5479</v>
      </c>
      <c r="B295" t="s">
        <v>4726</v>
      </c>
      <c r="C295">
        <v>4343524</v>
      </c>
      <c r="D295" t="s">
        <v>5482</v>
      </c>
      <c r="E295" s="12">
        <v>46098</v>
      </c>
      <c r="F295" t="s">
        <v>3894</v>
      </c>
      <c r="G295" t="s">
        <v>2792</v>
      </c>
      <c r="H295" t="s">
        <v>2788</v>
      </c>
      <c r="I295" t="str">
        <f>_xlfn.XLOOKUP(F295,LD_01[DOCUMENTO],LD_01[REVISÃO])</f>
        <v>R01</v>
      </c>
      <c r="J295" t="b">
        <f t="shared" si="4"/>
        <v>1</v>
      </c>
      <c r="K295" t="str">
        <f>_xlfn.XLOOKUP(B295,ARQUIVOS[ARQUIVO],ARQUIVOS[ENVIO CLIENTE])</f>
        <v>Projetos 4 - 01.10.2025</v>
      </c>
    </row>
    <row r="296" spans="1:11" x14ac:dyDescent="0.3">
      <c r="A296" t="s">
        <v>5479</v>
      </c>
      <c r="B296" t="s">
        <v>4727</v>
      </c>
      <c r="C296">
        <v>1230649</v>
      </c>
      <c r="D296" t="s">
        <v>5482</v>
      </c>
      <c r="E296" s="12">
        <v>46098</v>
      </c>
      <c r="F296" t="s">
        <v>3894</v>
      </c>
      <c r="G296" t="s">
        <v>2792</v>
      </c>
      <c r="H296" t="s">
        <v>2789</v>
      </c>
      <c r="I296" t="str">
        <f>_xlfn.XLOOKUP(F296,LD_01[DOCUMENTO],LD_01[REVISÃO])</f>
        <v>R01</v>
      </c>
      <c r="J296" t="b">
        <f t="shared" si="4"/>
        <v>1</v>
      </c>
      <c r="K296" t="str">
        <f>_xlfn.XLOOKUP(B296,ARQUIVOS[ARQUIVO],ARQUIVOS[ENVIO CLIENTE])</f>
        <v>Projetos 4 - 01.10.2025</v>
      </c>
    </row>
    <row r="297" spans="1:11" x14ac:dyDescent="0.3">
      <c r="A297" t="s">
        <v>5479</v>
      </c>
      <c r="B297" t="s">
        <v>4728</v>
      </c>
      <c r="C297">
        <v>546699</v>
      </c>
      <c r="D297" t="s">
        <v>5482</v>
      </c>
      <c r="E297" s="12">
        <v>46098</v>
      </c>
      <c r="F297" t="s">
        <v>3895</v>
      </c>
      <c r="G297" t="s">
        <v>2792</v>
      </c>
      <c r="H297" t="s">
        <v>2788</v>
      </c>
      <c r="I297" t="str">
        <f>_xlfn.XLOOKUP(F297,LD_01[DOCUMENTO],LD_01[REVISÃO])</f>
        <v>R01</v>
      </c>
      <c r="J297" t="b">
        <f t="shared" si="4"/>
        <v>1</v>
      </c>
      <c r="K297" t="str">
        <f>_xlfn.XLOOKUP(B297,ARQUIVOS[ARQUIVO],ARQUIVOS[ENVIO CLIENTE])</f>
        <v>Projetos 4 - 01.10.2025</v>
      </c>
    </row>
    <row r="298" spans="1:11" x14ac:dyDescent="0.3">
      <c r="A298" t="s">
        <v>5479</v>
      </c>
      <c r="B298" t="s">
        <v>4729</v>
      </c>
      <c r="C298">
        <v>2387109</v>
      </c>
      <c r="D298" t="s">
        <v>5482</v>
      </c>
      <c r="E298" s="12">
        <v>46098</v>
      </c>
      <c r="F298" t="s">
        <v>3895</v>
      </c>
      <c r="G298" t="s">
        <v>2792</v>
      </c>
      <c r="H298" t="s">
        <v>2789</v>
      </c>
      <c r="I298" t="str">
        <f>_xlfn.XLOOKUP(F298,LD_01[DOCUMENTO],LD_01[REVISÃO])</f>
        <v>R01</v>
      </c>
      <c r="J298" t="b">
        <f t="shared" si="4"/>
        <v>1</v>
      </c>
      <c r="K298" t="str">
        <f>_xlfn.XLOOKUP(B298,ARQUIVOS[ARQUIVO],ARQUIVOS[ENVIO CLIENTE])</f>
        <v>Projetos 4 - 01.10.2025</v>
      </c>
    </row>
    <row r="299" spans="1:11" x14ac:dyDescent="0.3">
      <c r="A299" t="s">
        <v>5479</v>
      </c>
      <c r="B299" t="s">
        <v>4730</v>
      </c>
      <c r="C299">
        <v>575546</v>
      </c>
      <c r="D299" t="s">
        <v>5482</v>
      </c>
      <c r="E299" s="12">
        <v>46098</v>
      </c>
      <c r="F299" t="s">
        <v>3896</v>
      </c>
      <c r="G299" t="s">
        <v>2792</v>
      </c>
      <c r="H299" t="s">
        <v>2788</v>
      </c>
      <c r="I299" t="str">
        <f>_xlfn.XLOOKUP(F299,LD_01[DOCUMENTO],LD_01[REVISÃO])</f>
        <v>R01</v>
      </c>
      <c r="J299" t="b">
        <f t="shared" si="4"/>
        <v>1</v>
      </c>
      <c r="K299" t="str">
        <f>_xlfn.XLOOKUP(B299,ARQUIVOS[ARQUIVO],ARQUIVOS[ENVIO CLIENTE])</f>
        <v>Projetos 4 - 01.10.2025</v>
      </c>
    </row>
    <row r="300" spans="1:11" x14ac:dyDescent="0.3">
      <c r="A300" t="s">
        <v>5479</v>
      </c>
      <c r="B300" t="s">
        <v>4731</v>
      </c>
      <c r="C300">
        <v>345041</v>
      </c>
      <c r="D300" t="s">
        <v>5482</v>
      </c>
      <c r="E300" s="12">
        <v>46098</v>
      </c>
      <c r="F300" t="s">
        <v>3896</v>
      </c>
      <c r="G300" t="s">
        <v>2792</v>
      </c>
      <c r="H300" t="s">
        <v>2789</v>
      </c>
      <c r="I300" t="str">
        <f>_xlfn.XLOOKUP(F300,LD_01[DOCUMENTO],LD_01[REVISÃO])</f>
        <v>R01</v>
      </c>
      <c r="J300" t="b">
        <f t="shared" si="4"/>
        <v>1</v>
      </c>
      <c r="K300" t="str">
        <f>_xlfn.XLOOKUP(B300,ARQUIVOS[ARQUIVO],ARQUIVOS[ENVIO CLIENTE])</f>
        <v>Projetos 4 - 01.10.2025</v>
      </c>
    </row>
    <row r="301" spans="1:11" x14ac:dyDescent="0.3">
      <c r="A301" t="s">
        <v>5479</v>
      </c>
      <c r="B301" t="s">
        <v>4732</v>
      </c>
      <c r="C301">
        <v>888538</v>
      </c>
      <c r="D301" t="s">
        <v>5482</v>
      </c>
      <c r="E301" s="12">
        <v>46098</v>
      </c>
      <c r="F301" t="s">
        <v>3897</v>
      </c>
      <c r="G301" t="s">
        <v>2792</v>
      </c>
      <c r="H301" t="s">
        <v>2788</v>
      </c>
      <c r="I301" t="str">
        <f>_xlfn.XLOOKUP(F301,LD_01[DOCUMENTO],LD_01[REVISÃO])</f>
        <v>R01</v>
      </c>
      <c r="J301" t="b">
        <f t="shared" si="4"/>
        <v>1</v>
      </c>
      <c r="K301" t="str">
        <f>_xlfn.XLOOKUP(B301,ARQUIVOS[ARQUIVO],ARQUIVOS[ENVIO CLIENTE])</f>
        <v>Projetos 4 - 01.10.2025</v>
      </c>
    </row>
    <row r="302" spans="1:11" x14ac:dyDescent="0.3">
      <c r="A302" t="s">
        <v>5479</v>
      </c>
      <c r="B302" t="s">
        <v>4733</v>
      </c>
      <c r="C302">
        <v>878428</v>
      </c>
      <c r="D302" t="s">
        <v>5482</v>
      </c>
      <c r="E302" s="12">
        <v>46098</v>
      </c>
      <c r="F302" t="s">
        <v>3897</v>
      </c>
      <c r="G302" t="s">
        <v>2792</v>
      </c>
      <c r="H302" t="s">
        <v>2789</v>
      </c>
      <c r="I302" t="str">
        <f>_xlfn.XLOOKUP(F302,LD_01[DOCUMENTO],LD_01[REVISÃO])</f>
        <v>R01</v>
      </c>
      <c r="J302" t="b">
        <f t="shared" si="4"/>
        <v>1</v>
      </c>
      <c r="K302" t="str">
        <f>_xlfn.XLOOKUP(B302,ARQUIVOS[ARQUIVO],ARQUIVOS[ENVIO CLIENTE])</f>
        <v>Projetos 4 - 01.10.2025</v>
      </c>
    </row>
    <row r="303" spans="1:11" x14ac:dyDescent="0.3">
      <c r="A303" t="s">
        <v>5479</v>
      </c>
      <c r="B303" t="s">
        <v>4734</v>
      </c>
      <c r="C303">
        <v>3857990</v>
      </c>
      <c r="D303" t="s">
        <v>5482</v>
      </c>
      <c r="E303" s="12">
        <v>46098</v>
      </c>
      <c r="F303" t="s">
        <v>4783</v>
      </c>
      <c r="G303" t="s">
        <v>2787</v>
      </c>
      <c r="H303" t="s">
        <v>2788</v>
      </c>
      <c r="I303" t="str">
        <f>_xlfn.XLOOKUP(F303,LD_01[DOCUMENTO],LD_01[REVISÃO])</f>
        <v>R00</v>
      </c>
      <c r="J303" t="b">
        <f t="shared" si="4"/>
        <v>1</v>
      </c>
      <c r="K303" t="str">
        <f>_xlfn.XLOOKUP(B303,ARQUIVOS[ARQUIVO],ARQUIVOS[ENVIO CLIENTE])</f>
        <v>Projetos 4 - 01.10.2025</v>
      </c>
    </row>
    <row r="304" spans="1:11" x14ac:dyDescent="0.3">
      <c r="A304" t="s">
        <v>5479</v>
      </c>
      <c r="B304" t="s">
        <v>4735</v>
      </c>
      <c r="C304">
        <v>1560216</v>
      </c>
      <c r="D304" t="s">
        <v>5482</v>
      </c>
      <c r="E304" s="12">
        <v>46098</v>
      </c>
      <c r="F304" t="s">
        <v>4783</v>
      </c>
      <c r="G304" t="s">
        <v>2787</v>
      </c>
      <c r="H304" t="s">
        <v>2789</v>
      </c>
      <c r="I304" t="str">
        <f>_xlfn.XLOOKUP(F304,LD_01[DOCUMENTO],LD_01[REVISÃO])</f>
        <v>R00</v>
      </c>
      <c r="J304" t="b">
        <f t="shared" si="4"/>
        <v>1</v>
      </c>
      <c r="K304" t="str">
        <f>_xlfn.XLOOKUP(B304,ARQUIVOS[ARQUIVO],ARQUIVOS[ENVIO CLIENTE])</f>
        <v>Projetos 4 - 01.10.2025</v>
      </c>
    </row>
    <row r="305" spans="1:11" x14ac:dyDescent="0.3">
      <c r="A305" t="s">
        <v>5479</v>
      </c>
      <c r="B305" t="s">
        <v>4736</v>
      </c>
      <c r="C305">
        <v>5274505</v>
      </c>
      <c r="D305" t="s">
        <v>5482</v>
      </c>
      <c r="E305" s="12">
        <v>46098</v>
      </c>
      <c r="F305" t="s">
        <v>4784</v>
      </c>
      <c r="G305" t="s">
        <v>2787</v>
      </c>
      <c r="H305" t="s">
        <v>2788</v>
      </c>
      <c r="I305" t="str">
        <f>_xlfn.XLOOKUP(F305,LD_01[DOCUMENTO],LD_01[REVISÃO])</f>
        <v>R00</v>
      </c>
      <c r="J305" t="b">
        <f t="shared" si="4"/>
        <v>1</v>
      </c>
      <c r="K305" t="str">
        <f>_xlfn.XLOOKUP(B305,ARQUIVOS[ARQUIVO],ARQUIVOS[ENVIO CLIENTE])</f>
        <v>Projetos 4 - 01.10.2025</v>
      </c>
    </row>
    <row r="306" spans="1:11" x14ac:dyDescent="0.3">
      <c r="A306" t="s">
        <v>5479</v>
      </c>
      <c r="B306" t="s">
        <v>4737</v>
      </c>
      <c r="C306">
        <v>2288201</v>
      </c>
      <c r="D306" t="s">
        <v>5482</v>
      </c>
      <c r="E306" s="12">
        <v>46098</v>
      </c>
      <c r="F306" t="s">
        <v>4784</v>
      </c>
      <c r="G306" t="s">
        <v>2787</v>
      </c>
      <c r="H306" t="s">
        <v>2789</v>
      </c>
      <c r="I306" t="str">
        <f>_xlfn.XLOOKUP(F306,LD_01[DOCUMENTO],LD_01[REVISÃO])</f>
        <v>R00</v>
      </c>
      <c r="J306" t="b">
        <f t="shared" si="4"/>
        <v>1</v>
      </c>
      <c r="K306" t="str">
        <f>_xlfn.XLOOKUP(B306,ARQUIVOS[ARQUIVO],ARQUIVOS[ENVIO CLIENTE])</f>
        <v>Projetos 4 - 01.10.2025</v>
      </c>
    </row>
    <row r="307" spans="1:11" x14ac:dyDescent="0.3">
      <c r="A307" t="s">
        <v>5479</v>
      </c>
      <c r="B307" t="s">
        <v>4738</v>
      </c>
      <c r="C307">
        <v>7655578</v>
      </c>
      <c r="D307" t="s">
        <v>5482</v>
      </c>
      <c r="E307" s="12">
        <v>46098</v>
      </c>
      <c r="F307" t="s">
        <v>3898</v>
      </c>
      <c r="G307" t="s">
        <v>2792</v>
      </c>
      <c r="H307" t="s">
        <v>2788</v>
      </c>
      <c r="I307" t="str">
        <f>_xlfn.XLOOKUP(F307,LD_01[DOCUMENTO],LD_01[REVISÃO])</f>
        <v>R01</v>
      </c>
      <c r="J307" t="b">
        <f t="shared" si="4"/>
        <v>1</v>
      </c>
      <c r="K307" t="str">
        <f>_xlfn.XLOOKUP(B307,ARQUIVOS[ARQUIVO],ARQUIVOS[ENVIO CLIENTE])</f>
        <v>Projetos 4 - 01.10.2025</v>
      </c>
    </row>
    <row r="308" spans="1:11" x14ac:dyDescent="0.3">
      <c r="A308" t="s">
        <v>5479</v>
      </c>
      <c r="B308" t="s">
        <v>4739</v>
      </c>
      <c r="C308">
        <v>2223336</v>
      </c>
      <c r="D308" t="s">
        <v>5482</v>
      </c>
      <c r="E308" s="12">
        <v>46098</v>
      </c>
      <c r="F308" t="s">
        <v>3898</v>
      </c>
      <c r="G308" t="s">
        <v>2792</v>
      </c>
      <c r="H308" t="s">
        <v>2789</v>
      </c>
      <c r="I308" t="str">
        <f>_xlfn.XLOOKUP(F308,LD_01[DOCUMENTO],LD_01[REVISÃO])</f>
        <v>R01</v>
      </c>
      <c r="J308" t="b">
        <f t="shared" si="4"/>
        <v>1</v>
      </c>
      <c r="K308" t="str">
        <f>_xlfn.XLOOKUP(B308,ARQUIVOS[ARQUIVO],ARQUIVOS[ENVIO CLIENTE])</f>
        <v>Projetos 4 - 01.10.2025</v>
      </c>
    </row>
    <row r="309" spans="1:11" x14ac:dyDescent="0.3">
      <c r="A309" t="s">
        <v>5479</v>
      </c>
      <c r="B309" t="s">
        <v>4740</v>
      </c>
      <c r="C309">
        <v>8611087</v>
      </c>
      <c r="D309" t="s">
        <v>5482</v>
      </c>
      <c r="E309" s="12">
        <v>46098</v>
      </c>
      <c r="F309" t="s">
        <v>4785</v>
      </c>
      <c r="G309" t="s">
        <v>2787</v>
      </c>
      <c r="H309" t="s">
        <v>2788</v>
      </c>
      <c r="I309" t="str">
        <f>_xlfn.XLOOKUP(F309,LD_01[DOCUMENTO],LD_01[REVISÃO])</f>
        <v>R00</v>
      </c>
      <c r="J309" t="b">
        <f t="shared" si="4"/>
        <v>1</v>
      </c>
      <c r="K309" t="str">
        <f>_xlfn.XLOOKUP(B309,ARQUIVOS[ARQUIVO],ARQUIVOS[ENVIO CLIENTE])</f>
        <v>Projetos 4 - 01.10.2025</v>
      </c>
    </row>
    <row r="310" spans="1:11" x14ac:dyDescent="0.3">
      <c r="A310" t="s">
        <v>5479</v>
      </c>
      <c r="B310" t="s">
        <v>4741</v>
      </c>
      <c r="C310">
        <v>1812620</v>
      </c>
      <c r="D310" t="s">
        <v>5482</v>
      </c>
      <c r="E310" s="12">
        <v>46098</v>
      </c>
      <c r="F310" t="s">
        <v>4785</v>
      </c>
      <c r="G310" t="s">
        <v>2787</v>
      </c>
      <c r="H310" t="s">
        <v>2789</v>
      </c>
      <c r="I310" t="str">
        <f>_xlfn.XLOOKUP(F310,LD_01[DOCUMENTO],LD_01[REVISÃO])</f>
        <v>R00</v>
      </c>
      <c r="J310" t="b">
        <f t="shared" si="4"/>
        <v>1</v>
      </c>
      <c r="K310" t="str">
        <f>_xlfn.XLOOKUP(B310,ARQUIVOS[ARQUIVO],ARQUIVOS[ENVIO CLIENTE])</f>
        <v>Projetos 4 - 01.10.2025</v>
      </c>
    </row>
    <row r="311" spans="1:11" x14ac:dyDescent="0.3">
      <c r="A311" t="s">
        <v>5479</v>
      </c>
      <c r="B311" t="s">
        <v>4742</v>
      </c>
      <c r="C311">
        <v>8916818</v>
      </c>
      <c r="D311" t="s">
        <v>5482</v>
      </c>
      <c r="E311" s="12">
        <v>46098</v>
      </c>
      <c r="F311" t="s">
        <v>4786</v>
      </c>
      <c r="G311" t="s">
        <v>2787</v>
      </c>
      <c r="H311" t="s">
        <v>2788</v>
      </c>
      <c r="I311" t="str">
        <f>_xlfn.XLOOKUP(F311,LD_01[DOCUMENTO],LD_01[REVISÃO])</f>
        <v>R00</v>
      </c>
      <c r="J311" t="b">
        <f t="shared" si="4"/>
        <v>1</v>
      </c>
      <c r="K311" t="str">
        <f>_xlfn.XLOOKUP(B311,ARQUIVOS[ARQUIVO],ARQUIVOS[ENVIO CLIENTE])</f>
        <v>Projetos 4 - 01.10.2025</v>
      </c>
    </row>
    <row r="312" spans="1:11" x14ac:dyDescent="0.3">
      <c r="A312" t="s">
        <v>5479</v>
      </c>
      <c r="B312" t="s">
        <v>4743</v>
      </c>
      <c r="C312">
        <v>1774286</v>
      </c>
      <c r="D312" t="s">
        <v>5482</v>
      </c>
      <c r="E312" s="12">
        <v>46098</v>
      </c>
      <c r="F312" t="s">
        <v>4786</v>
      </c>
      <c r="G312" t="s">
        <v>2787</v>
      </c>
      <c r="H312" t="s">
        <v>2789</v>
      </c>
      <c r="I312" t="str">
        <f>_xlfn.XLOOKUP(F312,LD_01[DOCUMENTO],LD_01[REVISÃO])</f>
        <v>R00</v>
      </c>
      <c r="J312" t="b">
        <f t="shared" si="4"/>
        <v>1</v>
      </c>
      <c r="K312" t="str">
        <f>_xlfn.XLOOKUP(B312,ARQUIVOS[ARQUIVO],ARQUIVOS[ENVIO CLIENTE])</f>
        <v>Projetos 4 - 01.10.2025</v>
      </c>
    </row>
    <row r="313" spans="1:11" x14ac:dyDescent="0.3">
      <c r="A313" t="s">
        <v>5479</v>
      </c>
      <c r="B313" t="s">
        <v>4744</v>
      </c>
      <c r="C313">
        <v>1805457</v>
      </c>
      <c r="D313" t="s">
        <v>5482</v>
      </c>
      <c r="E313" s="12">
        <v>46098</v>
      </c>
      <c r="F313" t="s">
        <v>3899</v>
      </c>
      <c r="G313" t="s">
        <v>2792</v>
      </c>
      <c r="H313" t="s">
        <v>2788</v>
      </c>
      <c r="I313" t="str">
        <f>_xlfn.XLOOKUP(F313,LD_01[DOCUMENTO],LD_01[REVISÃO])</f>
        <v>R01</v>
      </c>
      <c r="J313" t="b">
        <f t="shared" si="4"/>
        <v>1</v>
      </c>
      <c r="K313" t="str">
        <f>_xlfn.XLOOKUP(B313,ARQUIVOS[ARQUIVO],ARQUIVOS[ENVIO CLIENTE])</f>
        <v>Projetos 4 - 01.10.2025</v>
      </c>
    </row>
    <row r="314" spans="1:11" x14ac:dyDescent="0.3">
      <c r="A314" t="s">
        <v>5479</v>
      </c>
      <c r="B314" t="s">
        <v>4745</v>
      </c>
      <c r="C314">
        <v>1028786</v>
      </c>
      <c r="D314" t="s">
        <v>5482</v>
      </c>
      <c r="E314" s="12">
        <v>46098</v>
      </c>
      <c r="F314" t="s">
        <v>3899</v>
      </c>
      <c r="G314" t="s">
        <v>2792</v>
      </c>
      <c r="H314" t="s">
        <v>2789</v>
      </c>
      <c r="I314" t="str">
        <f>_xlfn.XLOOKUP(F314,LD_01[DOCUMENTO],LD_01[REVISÃO])</f>
        <v>R01</v>
      </c>
      <c r="J314" t="b">
        <f t="shared" si="4"/>
        <v>1</v>
      </c>
      <c r="K314" t="str">
        <f>_xlfn.XLOOKUP(B314,ARQUIVOS[ARQUIVO],ARQUIVOS[ENVIO CLIENTE])</f>
        <v>Projetos 4 - 01.10.2025</v>
      </c>
    </row>
    <row r="315" spans="1:11" x14ac:dyDescent="0.3">
      <c r="A315" t="s">
        <v>5479</v>
      </c>
      <c r="B315" t="s">
        <v>4746</v>
      </c>
      <c r="C315">
        <v>1807889</v>
      </c>
      <c r="D315" t="s">
        <v>5482</v>
      </c>
      <c r="E315" s="12">
        <v>46098</v>
      </c>
      <c r="F315" t="s">
        <v>3900</v>
      </c>
      <c r="G315" t="s">
        <v>2792</v>
      </c>
      <c r="H315" t="s">
        <v>2788</v>
      </c>
      <c r="I315" t="str">
        <f>_xlfn.XLOOKUP(F315,LD_01[DOCUMENTO],LD_01[REVISÃO])</f>
        <v>R01</v>
      </c>
      <c r="J315" t="b">
        <f t="shared" si="4"/>
        <v>1</v>
      </c>
      <c r="K315" t="str">
        <f>_xlfn.XLOOKUP(B315,ARQUIVOS[ARQUIVO],ARQUIVOS[ENVIO CLIENTE])</f>
        <v>Projetos 4 - 01.10.2025</v>
      </c>
    </row>
    <row r="316" spans="1:11" x14ac:dyDescent="0.3">
      <c r="A316" t="s">
        <v>5479</v>
      </c>
      <c r="B316" t="s">
        <v>4747</v>
      </c>
      <c r="C316">
        <v>1086683</v>
      </c>
      <c r="D316" t="s">
        <v>5482</v>
      </c>
      <c r="E316" s="12">
        <v>46098</v>
      </c>
      <c r="F316" t="s">
        <v>3900</v>
      </c>
      <c r="G316" t="s">
        <v>2792</v>
      </c>
      <c r="H316" t="s">
        <v>2789</v>
      </c>
      <c r="I316" t="str">
        <f>_xlfn.XLOOKUP(F316,LD_01[DOCUMENTO],LD_01[REVISÃO])</f>
        <v>R01</v>
      </c>
      <c r="J316" t="b">
        <f t="shared" si="4"/>
        <v>1</v>
      </c>
      <c r="K316" t="str">
        <f>_xlfn.XLOOKUP(B316,ARQUIVOS[ARQUIVO],ARQUIVOS[ENVIO CLIENTE])</f>
        <v>Projetos 4 - 01.10.2025</v>
      </c>
    </row>
    <row r="317" spans="1:11" x14ac:dyDescent="0.3">
      <c r="A317" t="s">
        <v>5479</v>
      </c>
      <c r="B317" t="s">
        <v>4748</v>
      </c>
      <c r="C317">
        <v>2902712</v>
      </c>
      <c r="D317" t="s">
        <v>5482</v>
      </c>
      <c r="E317" s="12">
        <v>46098</v>
      </c>
      <c r="F317" t="s">
        <v>3901</v>
      </c>
      <c r="G317" t="s">
        <v>2792</v>
      </c>
      <c r="H317" t="s">
        <v>2788</v>
      </c>
      <c r="I317" t="str">
        <f>_xlfn.XLOOKUP(F317,LD_01[DOCUMENTO],LD_01[REVISÃO])</f>
        <v>R01</v>
      </c>
      <c r="J317" t="b">
        <f t="shared" si="4"/>
        <v>1</v>
      </c>
      <c r="K317" t="str">
        <f>_xlfn.XLOOKUP(B317,ARQUIVOS[ARQUIVO],ARQUIVOS[ENVIO CLIENTE])</f>
        <v>Projetos 4 - 01.10.2025</v>
      </c>
    </row>
    <row r="318" spans="1:11" x14ac:dyDescent="0.3">
      <c r="A318" t="s">
        <v>5479</v>
      </c>
      <c r="B318" t="s">
        <v>4749</v>
      </c>
      <c r="C318">
        <v>1438053</v>
      </c>
      <c r="D318" t="s">
        <v>5482</v>
      </c>
      <c r="E318" s="12">
        <v>46098</v>
      </c>
      <c r="F318" t="s">
        <v>3901</v>
      </c>
      <c r="G318" t="s">
        <v>2792</v>
      </c>
      <c r="H318" t="s">
        <v>2789</v>
      </c>
      <c r="I318" t="str">
        <f>_xlfn.XLOOKUP(F318,LD_01[DOCUMENTO],LD_01[REVISÃO])</f>
        <v>R01</v>
      </c>
      <c r="J318" t="b">
        <f t="shared" si="4"/>
        <v>1</v>
      </c>
      <c r="K318" t="str">
        <f>_xlfn.XLOOKUP(B318,ARQUIVOS[ARQUIVO],ARQUIVOS[ENVIO CLIENTE])</f>
        <v>Projetos 4 - 01.10.2025</v>
      </c>
    </row>
    <row r="319" spans="1:11" x14ac:dyDescent="0.3">
      <c r="A319" t="s">
        <v>5479</v>
      </c>
      <c r="B319" t="s">
        <v>4750</v>
      </c>
      <c r="C319">
        <v>969679</v>
      </c>
      <c r="D319" t="s">
        <v>5482</v>
      </c>
      <c r="E319" s="12">
        <v>46098</v>
      </c>
      <c r="F319" t="s">
        <v>3902</v>
      </c>
      <c r="G319" t="s">
        <v>2792</v>
      </c>
      <c r="H319" t="s">
        <v>2788</v>
      </c>
      <c r="I319" t="str">
        <f>_xlfn.XLOOKUP(F319,LD_01[DOCUMENTO],LD_01[REVISÃO])</f>
        <v>R01</v>
      </c>
      <c r="J319" t="b">
        <f t="shared" si="4"/>
        <v>1</v>
      </c>
      <c r="K319" t="str">
        <f>_xlfn.XLOOKUP(B319,ARQUIVOS[ARQUIVO],ARQUIVOS[ENVIO CLIENTE])</f>
        <v>Projetos 4 - 01.10.2025</v>
      </c>
    </row>
    <row r="320" spans="1:11" x14ac:dyDescent="0.3">
      <c r="A320" t="s">
        <v>5479</v>
      </c>
      <c r="B320" t="s">
        <v>4751</v>
      </c>
      <c r="C320">
        <v>425040</v>
      </c>
      <c r="D320" t="s">
        <v>5482</v>
      </c>
      <c r="E320" s="12">
        <v>46098</v>
      </c>
      <c r="F320" t="s">
        <v>3902</v>
      </c>
      <c r="G320" t="s">
        <v>2792</v>
      </c>
      <c r="H320" t="s">
        <v>2789</v>
      </c>
      <c r="I320" t="str">
        <f>_xlfn.XLOOKUP(F320,LD_01[DOCUMENTO],LD_01[REVISÃO])</f>
        <v>R01</v>
      </c>
      <c r="J320" t="b">
        <f t="shared" si="4"/>
        <v>1</v>
      </c>
      <c r="K320" t="str">
        <f>_xlfn.XLOOKUP(B320,ARQUIVOS[ARQUIVO],ARQUIVOS[ENVIO CLIENTE])</f>
        <v>Projetos 4 - 01.10.2025</v>
      </c>
    </row>
    <row r="321" spans="1:11" x14ac:dyDescent="0.3">
      <c r="A321" t="s">
        <v>5479</v>
      </c>
      <c r="B321" t="s">
        <v>4752</v>
      </c>
      <c r="C321">
        <v>6145579</v>
      </c>
      <c r="D321" t="s">
        <v>5482</v>
      </c>
      <c r="E321" s="12">
        <v>46098</v>
      </c>
      <c r="F321" t="s">
        <v>3903</v>
      </c>
      <c r="G321" t="s">
        <v>2792</v>
      </c>
      <c r="H321" t="s">
        <v>2788</v>
      </c>
      <c r="I321" t="str">
        <f>_xlfn.XLOOKUP(F321,LD_01[DOCUMENTO],LD_01[REVISÃO])</f>
        <v>R01</v>
      </c>
      <c r="J321" t="b">
        <f t="shared" si="4"/>
        <v>1</v>
      </c>
      <c r="K321" t="str">
        <f>_xlfn.XLOOKUP(B321,ARQUIVOS[ARQUIVO],ARQUIVOS[ENVIO CLIENTE])</f>
        <v>Projetos 4 - 01.10.2025</v>
      </c>
    </row>
    <row r="322" spans="1:11" x14ac:dyDescent="0.3">
      <c r="A322" t="s">
        <v>5479</v>
      </c>
      <c r="B322" t="s">
        <v>4753</v>
      </c>
      <c r="C322">
        <v>1679528</v>
      </c>
      <c r="D322" t="s">
        <v>5482</v>
      </c>
      <c r="E322" s="12">
        <v>46098</v>
      </c>
      <c r="F322" t="s">
        <v>3903</v>
      </c>
      <c r="G322" t="s">
        <v>2792</v>
      </c>
      <c r="H322" t="s">
        <v>2789</v>
      </c>
      <c r="I322" t="str">
        <f>_xlfn.XLOOKUP(F322,LD_01[DOCUMENTO],LD_01[REVISÃO])</f>
        <v>R01</v>
      </c>
      <c r="J322" t="b">
        <f t="shared" si="4"/>
        <v>1</v>
      </c>
      <c r="K322" t="str">
        <f>_xlfn.XLOOKUP(B322,ARQUIVOS[ARQUIVO],ARQUIVOS[ENVIO CLIENTE])</f>
        <v>Projetos 4 - 01.10.2025</v>
      </c>
    </row>
    <row r="323" spans="1:11" x14ac:dyDescent="0.3">
      <c r="A323" t="s">
        <v>5479</v>
      </c>
      <c r="B323" t="s">
        <v>4754</v>
      </c>
      <c r="C323">
        <v>522514</v>
      </c>
      <c r="D323" t="s">
        <v>5482</v>
      </c>
      <c r="E323" s="12">
        <v>46098</v>
      </c>
      <c r="F323" t="s">
        <v>3904</v>
      </c>
      <c r="G323" t="s">
        <v>2792</v>
      </c>
      <c r="H323" t="s">
        <v>2788</v>
      </c>
      <c r="I323" t="str">
        <f>_xlfn.XLOOKUP(F323,LD_01[DOCUMENTO],LD_01[REVISÃO])</f>
        <v>R01</v>
      </c>
      <c r="J323" t="b">
        <f t="shared" ref="J323:J346" si="5">I323=G323</f>
        <v>1</v>
      </c>
      <c r="K323" t="str">
        <f>_xlfn.XLOOKUP(B323,ARQUIVOS[ARQUIVO],ARQUIVOS[ENVIO CLIENTE])</f>
        <v>Projetos 4 - 01.10.2025</v>
      </c>
    </row>
    <row r="324" spans="1:11" x14ac:dyDescent="0.3">
      <c r="A324" t="s">
        <v>5479</v>
      </c>
      <c r="B324" t="s">
        <v>4755</v>
      </c>
      <c r="C324">
        <v>648439</v>
      </c>
      <c r="D324" t="s">
        <v>5482</v>
      </c>
      <c r="E324" s="12">
        <v>46098</v>
      </c>
      <c r="F324" t="s">
        <v>3904</v>
      </c>
      <c r="G324" t="s">
        <v>2792</v>
      </c>
      <c r="H324" t="s">
        <v>2789</v>
      </c>
      <c r="I324" t="str">
        <f>_xlfn.XLOOKUP(F324,LD_01[DOCUMENTO],LD_01[REVISÃO])</f>
        <v>R01</v>
      </c>
      <c r="J324" t="b">
        <f t="shared" si="5"/>
        <v>1</v>
      </c>
      <c r="K324" t="str">
        <f>_xlfn.XLOOKUP(B324,ARQUIVOS[ARQUIVO],ARQUIVOS[ENVIO CLIENTE])</f>
        <v>Projetos 4 - 01.10.2025</v>
      </c>
    </row>
    <row r="325" spans="1:11" x14ac:dyDescent="0.3">
      <c r="A325" t="s">
        <v>5479</v>
      </c>
      <c r="B325" t="s">
        <v>4756</v>
      </c>
      <c r="C325">
        <v>525611</v>
      </c>
      <c r="D325" t="s">
        <v>5482</v>
      </c>
      <c r="E325" s="12">
        <v>46098</v>
      </c>
      <c r="F325" t="s">
        <v>3905</v>
      </c>
      <c r="G325" t="s">
        <v>2792</v>
      </c>
      <c r="H325" t="s">
        <v>2788</v>
      </c>
      <c r="I325" t="str">
        <f>_xlfn.XLOOKUP(F325,LD_01[DOCUMENTO],LD_01[REVISÃO])</f>
        <v>R01</v>
      </c>
      <c r="J325" t="b">
        <f t="shared" si="5"/>
        <v>1</v>
      </c>
      <c r="K325" t="str">
        <f>_xlfn.XLOOKUP(B325,ARQUIVOS[ARQUIVO],ARQUIVOS[ENVIO CLIENTE])</f>
        <v>Projetos 4 - 01.10.2025</v>
      </c>
    </row>
    <row r="326" spans="1:11" x14ac:dyDescent="0.3">
      <c r="A326" t="s">
        <v>5479</v>
      </c>
      <c r="B326" t="s">
        <v>4757</v>
      </c>
      <c r="C326">
        <v>649327</v>
      </c>
      <c r="D326" t="s">
        <v>5482</v>
      </c>
      <c r="E326" s="12">
        <v>46098</v>
      </c>
      <c r="F326" t="s">
        <v>3905</v>
      </c>
      <c r="G326" t="s">
        <v>2792</v>
      </c>
      <c r="H326" t="s">
        <v>2789</v>
      </c>
      <c r="I326" t="str">
        <f>_xlfn.XLOOKUP(F326,LD_01[DOCUMENTO],LD_01[REVISÃO])</f>
        <v>R01</v>
      </c>
      <c r="J326" t="b">
        <f t="shared" si="5"/>
        <v>1</v>
      </c>
      <c r="K326" t="str">
        <f>_xlfn.XLOOKUP(B326,ARQUIVOS[ARQUIVO],ARQUIVOS[ENVIO CLIENTE])</f>
        <v>Projetos 4 - 01.10.2025</v>
      </c>
    </row>
    <row r="327" spans="1:11" x14ac:dyDescent="0.3">
      <c r="A327" t="s">
        <v>5479</v>
      </c>
      <c r="B327" t="s">
        <v>4758</v>
      </c>
      <c r="C327">
        <v>559996</v>
      </c>
      <c r="D327" t="s">
        <v>5482</v>
      </c>
      <c r="E327" s="12">
        <v>46098</v>
      </c>
      <c r="F327" t="s">
        <v>3906</v>
      </c>
      <c r="G327" t="s">
        <v>2792</v>
      </c>
      <c r="H327" t="s">
        <v>2788</v>
      </c>
      <c r="I327" t="str">
        <f>_xlfn.XLOOKUP(F327,LD_01[DOCUMENTO],LD_01[REVISÃO])</f>
        <v>R01</v>
      </c>
      <c r="J327" t="b">
        <f t="shared" si="5"/>
        <v>1</v>
      </c>
      <c r="K327" t="str">
        <f>_xlfn.XLOOKUP(B327,ARQUIVOS[ARQUIVO],ARQUIVOS[ENVIO CLIENTE])</f>
        <v>Projetos 4 - 01.10.2025</v>
      </c>
    </row>
    <row r="328" spans="1:11" x14ac:dyDescent="0.3">
      <c r="A328" t="s">
        <v>5479</v>
      </c>
      <c r="B328" t="s">
        <v>4759</v>
      </c>
      <c r="C328">
        <v>609030</v>
      </c>
      <c r="D328" t="s">
        <v>5482</v>
      </c>
      <c r="E328" s="12">
        <v>46098</v>
      </c>
      <c r="F328" t="s">
        <v>3906</v>
      </c>
      <c r="G328" t="s">
        <v>2792</v>
      </c>
      <c r="H328" t="s">
        <v>2789</v>
      </c>
      <c r="I328" t="str">
        <f>_xlfn.XLOOKUP(F328,LD_01[DOCUMENTO],LD_01[REVISÃO])</f>
        <v>R01</v>
      </c>
      <c r="J328" t="b">
        <f t="shared" si="5"/>
        <v>1</v>
      </c>
      <c r="K328" t="str">
        <f>_xlfn.XLOOKUP(B328,ARQUIVOS[ARQUIVO],ARQUIVOS[ENVIO CLIENTE])</f>
        <v>Projetos 4 - 01.10.2025</v>
      </c>
    </row>
    <row r="329" spans="1:11" x14ac:dyDescent="0.3">
      <c r="A329" t="s">
        <v>5479</v>
      </c>
      <c r="B329" t="s">
        <v>4760</v>
      </c>
      <c r="C329">
        <v>1260431</v>
      </c>
      <c r="D329" t="s">
        <v>5482</v>
      </c>
      <c r="E329" s="12">
        <v>46098</v>
      </c>
      <c r="F329" t="s">
        <v>3907</v>
      </c>
      <c r="G329" t="s">
        <v>2792</v>
      </c>
      <c r="H329" t="s">
        <v>2789</v>
      </c>
      <c r="I329" t="str">
        <f>_xlfn.XLOOKUP(F329,LD_01[DOCUMENTO],LD_01[REVISÃO])</f>
        <v>R01</v>
      </c>
      <c r="J329" t="b">
        <f t="shared" si="5"/>
        <v>1</v>
      </c>
      <c r="K329" t="str">
        <f>_xlfn.XLOOKUP(B329,ARQUIVOS[ARQUIVO],ARQUIVOS[ENVIO CLIENTE])</f>
        <v>Projetos 4 - 01.10.2025</v>
      </c>
    </row>
    <row r="330" spans="1:11" x14ac:dyDescent="0.3">
      <c r="A330" t="s">
        <v>5479</v>
      </c>
      <c r="B330" t="s">
        <v>4761</v>
      </c>
      <c r="C330">
        <v>1605150</v>
      </c>
      <c r="D330" t="s">
        <v>5482</v>
      </c>
      <c r="E330" s="12">
        <v>46098</v>
      </c>
      <c r="F330" t="s">
        <v>3908</v>
      </c>
      <c r="G330" t="s">
        <v>2792</v>
      </c>
      <c r="H330" t="s">
        <v>2789</v>
      </c>
      <c r="I330" t="str">
        <f>_xlfn.XLOOKUP(F330,LD_01[DOCUMENTO],LD_01[REVISÃO])</f>
        <v>R01</v>
      </c>
      <c r="J330" t="b">
        <f t="shared" si="5"/>
        <v>1</v>
      </c>
      <c r="K330" t="str">
        <f>_xlfn.XLOOKUP(B330,ARQUIVOS[ARQUIVO],ARQUIVOS[ENVIO CLIENTE])</f>
        <v>Projetos 4 - 01.10.2025</v>
      </c>
    </row>
    <row r="331" spans="1:11" x14ac:dyDescent="0.3">
      <c r="A331" t="s">
        <v>5480</v>
      </c>
      <c r="B331" t="s">
        <v>4762</v>
      </c>
      <c r="C331">
        <v>1779483</v>
      </c>
      <c r="D331" t="s">
        <v>5482</v>
      </c>
      <c r="E331" s="12">
        <v>46098</v>
      </c>
      <c r="F331" t="s">
        <v>3909</v>
      </c>
      <c r="G331" t="s">
        <v>2792</v>
      </c>
      <c r="H331" t="s">
        <v>2788</v>
      </c>
      <c r="I331" t="str">
        <f>_xlfn.XLOOKUP(F331,LD_01[DOCUMENTO],LD_01[REVISÃO])</f>
        <v>R01</v>
      </c>
      <c r="J331" t="b">
        <f t="shared" si="5"/>
        <v>1</v>
      </c>
      <c r="K331" t="str">
        <f>_xlfn.XLOOKUP(B331,ARQUIVOS[ARQUIVO],ARQUIVOS[ENVIO CLIENTE])</f>
        <v>Projetos 4 - 01.10.2025</v>
      </c>
    </row>
    <row r="332" spans="1:11" x14ac:dyDescent="0.3">
      <c r="A332" t="s">
        <v>5480</v>
      </c>
      <c r="B332" t="s">
        <v>4763</v>
      </c>
      <c r="C332">
        <v>1479353</v>
      </c>
      <c r="D332" t="s">
        <v>5482</v>
      </c>
      <c r="E332" s="12">
        <v>46098</v>
      </c>
      <c r="F332" t="s">
        <v>3909</v>
      </c>
      <c r="G332" t="s">
        <v>2792</v>
      </c>
      <c r="H332" t="s">
        <v>2789</v>
      </c>
      <c r="I332" t="str">
        <f>_xlfn.XLOOKUP(F332,LD_01[DOCUMENTO],LD_01[REVISÃO])</f>
        <v>R01</v>
      </c>
      <c r="J332" t="b">
        <f t="shared" si="5"/>
        <v>1</v>
      </c>
      <c r="K332" t="str">
        <f>_xlfn.XLOOKUP(B332,ARQUIVOS[ARQUIVO],ARQUIVOS[ENVIO CLIENTE])</f>
        <v>Projetos 4 - 01.10.2025</v>
      </c>
    </row>
    <row r="333" spans="1:11" x14ac:dyDescent="0.3">
      <c r="A333" t="s">
        <v>5480</v>
      </c>
      <c r="B333" t="s">
        <v>4764</v>
      </c>
      <c r="C333">
        <v>1326007</v>
      </c>
      <c r="D333" t="s">
        <v>5482</v>
      </c>
      <c r="E333" s="12">
        <v>46098</v>
      </c>
      <c r="F333" t="s">
        <v>3910</v>
      </c>
      <c r="G333" t="s">
        <v>2792</v>
      </c>
      <c r="H333" t="s">
        <v>2788</v>
      </c>
      <c r="I333" t="str">
        <f>_xlfn.XLOOKUP(F333,LD_01[DOCUMENTO],LD_01[REVISÃO])</f>
        <v>R01</v>
      </c>
      <c r="J333" t="b">
        <f t="shared" si="5"/>
        <v>1</v>
      </c>
      <c r="K333" t="str">
        <f>_xlfn.XLOOKUP(B333,ARQUIVOS[ARQUIVO],ARQUIVOS[ENVIO CLIENTE])</f>
        <v>Projetos 4 - 01.10.2025</v>
      </c>
    </row>
    <row r="334" spans="1:11" x14ac:dyDescent="0.3">
      <c r="A334" t="s">
        <v>5480</v>
      </c>
      <c r="B334" t="s">
        <v>4765</v>
      </c>
      <c r="C334">
        <v>1365624</v>
      </c>
      <c r="D334" t="s">
        <v>5482</v>
      </c>
      <c r="E334" s="12">
        <v>46098</v>
      </c>
      <c r="F334" t="s">
        <v>3910</v>
      </c>
      <c r="G334" t="s">
        <v>2792</v>
      </c>
      <c r="H334" t="s">
        <v>2789</v>
      </c>
      <c r="I334" t="str">
        <f>_xlfn.XLOOKUP(F334,LD_01[DOCUMENTO],LD_01[REVISÃO])</f>
        <v>R01</v>
      </c>
      <c r="J334" t="b">
        <f t="shared" si="5"/>
        <v>1</v>
      </c>
      <c r="K334" t="str">
        <f>_xlfn.XLOOKUP(B334,ARQUIVOS[ARQUIVO],ARQUIVOS[ENVIO CLIENTE])</f>
        <v>Projetos 4 - 01.10.2025</v>
      </c>
    </row>
    <row r="335" spans="1:11" x14ac:dyDescent="0.3">
      <c r="A335" t="s">
        <v>5480</v>
      </c>
      <c r="B335" t="s">
        <v>4766</v>
      </c>
      <c r="C335">
        <v>831250</v>
      </c>
      <c r="D335" t="s">
        <v>5482</v>
      </c>
      <c r="E335" s="12">
        <v>46098</v>
      </c>
      <c r="F335" t="s">
        <v>3911</v>
      </c>
      <c r="G335" t="s">
        <v>2792</v>
      </c>
      <c r="H335" t="s">
        <v>2788</v>
      </c>
      <c r="I335" t="str">
        <f>_xlfn.XLOOKUP(F335,LD_01[DOCUMENTO],LD_01[REVISÃO])</f>
        <v>R01</v>
      </c>
      <c r="J335" t="b">
        <f t="shared" si="5"/>
        <v>1</v>
      </c>
      <c r="K335" t="str">
        <f>_xlfn.XLOOKUP(B335,ARQUIVOS[ARQUIVO],ARQUIVOS[ENVIO CLIENTE])</f>
        <v>Projetos 4 - 01.10.2025</v>
      </c>
    </row>
    <row r="336" spans="1:11" x14ac:dyDescent="0.3">
      <c r="A336" t="s">
        <v>5480</v>
      </c>
      <c r="B336" t="s">
        <v>4767</v>
      </c>
      <c r="C336">
        <v>520602</v>
      </c>
      <c r="D336" t="s">
        <v>5482</v>
      </c>
      <c r="E336" s="12">
        <v>46098</v>
      </c>
      <c r="F336" t="s">
        <v>3911</v>
      </c>
      <c r="G336" t="s">
        <v>2792</v>
      </c>
      <c r="H336" t="s">
        <v>2789</v>
      </c>
      <c r="I336" t="str">
        <f>_xlfn.XLOOKUP(F336,LD_01[DOCUMENTO],LD_01[REVISÃO])</f>
        <v>R01</v>
      </c>
      <c r="J336" t="b">
        <f t="shared" si="5"/>
        <v>1</v>
      </c>
      <c r="K336" t="str">
        <f>_xlfn.XLOOKUP(B336,ARQUIVOS[ARQUIVO],ARQUIVOS[ENVIO CLIENTE])</f>
        <v>Projetos 4 - 01.10.2025</v>
      </c>
    </row>
    <row r="337" spans="1:11" x14ac:dyDescent="0.3">
      <c r="A337" t="s">
        <v>5480</v>
      </c>
      <c r="B337" t="s">
        <v>4768</v>
      </c>
      <c r="C337">
        <v>835537</v>
      </c>
      <c r="D337" t="s">
        <v>5482</v>
      </c>
      <c r="E337" s="12">
        <v>46098</v>
      </c>
      <c r="F337" t="s">
        <v>3912</v>
      </c>
      <c r="G337" t="s">
        <v>2792</v>
      </c>
      <c r="H337" t="s">
        <v>2788</v>
      </c>
      <c r="I337" t="str">
        <f>_xlfn.XLOOKUP(F337,LD_01[DOCUMENTO],LD_01[REVISÃO])</f>
        <v>R01</v>
      </c>
      <c r="J337" t="b">
        <f t="shared" si="5"/>
        <v>1</v>
      </c>
      <c r="K337" t="str">
        <f>_xlfn.XLOOKUP(B337,ARQUIVOS[ARQUIVO],ARQUIVOS[ENVIO CLIENTE])</f>
        <v>Projetos 4 - 01.10.2025</v>
      </c>
    </row>
    <row r="338" spans="1:11" x14ac:dyDescent="0.3">
      <c r="A338" t="s">
        <v>5480</v>
      </c>
      <c r="B338" t="s">
        <v>4769</v>
      </c>
      <c r="C338">
        <v>521830</v>
      </c>
      <c r="D338" t="s">
        <v>5482</v>
      </c>
      <c r="E338" s="12">
        <v>46098</v>
      </c>
      <c r="F338" t="s">
        <v>3912</v>
      </c>
      <c r="G338" t="s">
        <v>2792</v>
      </c>
      <c r="H338" t="s">
        <v>2789</v>
      </c>
      <c r="I338" t="str">
        <f>_xlfn.XLOOKUP(F338,LD_01[DOCUMENTO],LD_01[REVISÃO])</f>
        <v>R01</v>
      </c>
      <c r="J338" t="b">
        <f t="shared" si="5"/>
        <v>1</v>
      </c>
      <c r="K338" t="str">
        <f>_xlfn.XLOOKUP(B338,ARQUIVOS[ARQUIVO],ARQUIVOS[ENVIO CLIENTE])</f>
        <v>Projetos 4 - 01.10.2025</v>
      </c>
    </row>
    <row r="339" spans="1:11" x14ac:dyDescent="0.3">
      <c r="A339" t="s">
        <v>5480</v>
      </c>
      <c r="B339" t="s">
        <v>4770</v>
      </c>
      <c r="C339">
        <v>343825</v>
      </c>
      <c r="D339" t="s">
        <v>5482</v>
      </c>
      <c r="E339" s="12">
        <v>46098</v>
      </c>
      <c r="F339" t="s">
        <v>3913</v>
      </c>
      <c r="G339" t="s">
        <v>2792</v>
      </c>
      <c r="H339" t="s">
        <v>2789</v>
      </c>
      <c r="I339" t="str">
        <f>_xlfn.XLOOKUP(F339,LD_01[DOCUMENTO],LD_01[REVISÃO])</f>
        <v>R01</v>
      </c>
      <c r="J339" t="b">
        <f t="shared" si="5"/>
        <v>1</v>
      </c>
      <c r="K339" t="str">
        <f>_xlfn.XLOOKUP(B339,ARQUIVOS[ARQUIVO],ARQUIVOS[ENVIO CLIENTE])</f>
        <v>Projetos 4 - 01.10.2025</v>
      </c>
    </row>
    <row r="340" spans="1:11" x14ac:dyDescent="0.3">
      <c r="A340" t="s">
        <v>5480</v>
      </c>
      <c r="B340" t="s">
        <v>4771</v>
      </c>
      <c r="C340">
        <v>323887</v>
      </c>
      <c r="D340" t="s">
        <v>5482</v>
      </c>
      <c r="E340" s="12">
        <v>46098</v>
      </c>
      <c r="F340" t="s">
        <v>3914</v>
      </c>
      <c r="G340" t="s">
        <v>2792</v>
      </c>
      <c r="H340" t="s">
        <v>2789</v>
      </c>
      <c r="I340" t="str">
        <f>_xlfn.XLOOKUP(F340,LD_01[DOCUMENTO],LD_01[REVISÃO])</f>
        <v>R01</v>
      </c>
      <c r="J340" t="b">
        <f t="shared" si="5"/>
        <v>1</v>
      </c>
      <c r="K340" t="str">
        <f>_xlfn.XLOOKUP(B340,ARQUIVOS[ARQUIVO],ARQUIVOS[ENVIO CLIENTE])</f>
        <v>Projetos 4 - 01.10.2025</v>
      </c>
    </row>
    <row r="341" spans="1:11" x14ac:dyDescent="0.3">
      <c r="A341" t="s">
        <v>5480</v>
      </c>
      <c r="B341" t="s">
        <v>4772</v>
      </c>
      <c r="C341">
        <v>321622</v>
      </c>
      <c r="D341" t="s">
        <v>5482</v>
      </c>
      <c r="E341" s="12">
        <v>46098</v>
      </c>
      <c r="F341" t="s">
        <v>3915</v>
      </c>
      <c r="G341" t="s">
        <v>2792</v>
      </c>
      <c r="H341" t="s">
        <v>2789</v>
      </c>
      <c r="I341" t="str">
        <f>_xlfn.XLOOKUP(F341,LD_01[DOCUMENTO],LD_01[REVISÃO])</f>
        <v>R01</v>
      </c>
      <c r="J341" t="b">
        <f t="shared" si="5"/>
        <v>1</v>
      </c>
      <c r="K341" t="str">
        <f>_xlfn.XLOOKUP(B341,ARQUIVOS[ARQUIVO],ARQUIVOS[ENVIO CLIENTE])</f>
        <v>Projetos 4 - 01.10.2025</v>
      </c>
    </row>
    <row r="342" spans="1:11" x14ac:dyDescent="0.3">
      <c r="A342" t="s">
        <v>5481</v>
      </c>
      <c r="B342" t="s">
        <v>4773</v>
      </c>
      <c r="C342">
        <v>9007009</v>
      </c>
      <c r="D342" t="s">
        <v>5482</v>
      </c>
      <c r="E342" s="12">
        <v>46098</v>
      </c>
      <c r="F342" t="s">
        <v>3916</v>
      </c>
      <c r="G342" t="s">
        <v>2800</v>
      </c>
      <c r="H342" t="s">
        <v>2788</v>
      </c>
      <c r="I342" t="str">
        <f>_xlfn.XLOOKUP(F342,LD_01[DOCUMENTO],LD_01[REVISÃO])</f>
        <v>R03</v>
      </c>
      <c r="J342" t="b">
        <f t="shared" si="5"/>
        <v>1</v>
      </c>
      <c r="K342" t="str">
        <f>_xlfn.XLOOKUP(B342,ARQUIVOS[ARQUIVO],ARQUIVOS[ENVIO CLIENTE])</f>
        <v>Projetos 4 - 01.10.2025</v>
      </c>
    </row>
    <row r="343" spans="1:11" x14ac:dyDescent="0.3">
      <c r="A343" t="s">
        <v>5481</v>
      </c>
      <c r="B343" t="s">
        <v>4774</v>
      </c>
      <c r="C343">
        <v>631092</v>
      </c>
      <c r="D343" t="s">
        <v>5482</v>
      </c>
      <c r="E343" s="12">
        <v>46098</v>
      </c>
      <c r="F343" t="s">
        <v>3916</v>
      </c>
      <c r="G343" t="s">
        <v>2800</v>
      </c>
      <c r="H343" t="s">
        <v>2789</v>
      </c>
      <c r="I343" t="str">
        <f>_xlfn.XLOOKUP(F343,LD_01[DOCUMENTO],LD_01[REVISÃO])</f>
        <v>R03</v>
      </c>
      <c r="J343" t="b">
        <f t="shared" si="5"/>
        <v>1</v>
      </c>
      <c r="K343" t="str">
        <f>_xlfn.XLOOKUP(B343,ARQUIVOS[ARQUIVO],ARQUIVOS[ENVIO CLIENTE])</f>
        <v>Projetos 4 - 01.10.2025</v>
      </c>
    </row>
    <row r="344" spans="1:11" x14ac:dyDescent="0.3">
      <c r="A344" t="s">
        <v>5481</v>
      </c>
      <c r="B344" t="s">
        <v>4775</v>
      </c>
      <c r="C344">
        <v>8948118</v>
      </c>
      <c r="D344" t="s">
        <v>5482</v>
      </c>
      <c r="E344" s="12">
        <v>46098</v>
      </c>
      <c r="F344" t="s">
        <v>3917</v>
      </c>
      <c r="G344" t="s">
        <v>2800</v>
      </c>
      <c r="H344" t="s">
        <v>2788</v>
      </c>
      <c r="I344" t="str">
        <f>_xlfn.XLOOKUP(F344,LD_01[DOCUMENTO],LD_01[REVISÃO])</f>
        <v>R03</v>
      </c>
      <c r="J344" t="b">
        <f t="shared" si="5"/>
        <v>1</v>
      </c>
      <c r="K344" t="str">
        <f>_xlfn.XLOOKUP(B344,ARQUIVOS[ARQUIVO],ARQUIVOS[ENVIO CLIENTE])</f>
        <v>Projetos 4 - 01.10.2025</v>
      </c>
    </row>
    <row r="345" spans="1:11" x14ac:dyDescent="0.3">
      <c r="A345" t="s">
        <v>5481</v>
      </c>
      <c r="B345" t="s">
        <v>4776</v>
      </c>
      <c r="C345">
        <v>1017998</v>
      </c>
      <c r="D345" t="s">
        <v>5482</v>
      </c>
      <c r="E345" s="12">
        <v>46098</v>
      </c>
      <c r="F345" t="s">
        <v>3917</v>
      </c>
      <c r="G345" t="s">
        <v>2800</v>
      </c>
      <c r="H345" t="s">
        <v>2789</v>
      </c>
      <c r="I345" t="str">
        <f>_xlfn.XLOOKUP(F345,LD_01[DOCUMENTO],LD_01[REVISÃO])</f>
        <v>R03</v>
      </c>
      <c r="J345" t="b">
        <f t="shared" si="5"/>
        <v>1</v>
      </c>
      <c r="K345" t="str">
        <f>_xlfn.XLOOKUP(B345,ARQUIVOS[ARQUIVO],ARQUIVOS[ENVIO CLIENTE])</f>
        <v>Projetos 4 - 01.10.2025</v>
      </c>
    </row>
    <row r="346" spans="1:11" x14ac:dyDescent="0.3">
      <c r="A346" t="s">
        <v>5481</v>
      </c>
      <c r="B346" t="s">
        <v>4777</v>
      </c>
      <c r="C346">
        <v>595981</v>
      </c>
      <c r="D346" t="s">
        <v>5482</v>
      </c>
      <c r="E346" s="12">
        <v>46098</v>
      </c>
      <c r="F346" t="s">
        <v>3920</v>
      </c>
      <c r="G346" t="s">
        <v>2800</v>
      </c>
      <c r="H346" t="s">
        <v>2789</v>
      </c>
      <c r="I346" t="str">
        <f>_xlfn.XLOOKUP(F346,LD_01[DOCUMENTO],LD_01[REVISÃO])</f>
        <v>R03</v>
      </c>
      <c r="J346" t="b">
        <f t="shared" si="5"/>
        <v>1</v>
      </c>
      <c r="K346" t="str">
        <f>_xlfn.XLOOKUP(B346,ARQUIVOS[ARQUIVO],ARQUIVOS[ENVIO CLIENTE])</f>
        <v>Projetos 4 - 01.10.2025</v>
      </c>
    </row>
  </sheetData>
  <autoFilter ref="A1:R1" xr:uid="{59AB43DA-4309-4DC0-AD6F-C433736D7841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5" t="s">
        <v>4409</v>
      </c>
      <c r="C2" s="46"/>
      <c r="D2" s="47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6" priority="1"/>
  </conditionalFormatting>
  <conditionalFormatting sqref="F1:F1048576">
    <cfRule type="duplicateValues" dxfId="5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8" t="s">
        <v>5044</v>
      </c>
      <c r="V3" s="48"/>
      <c r="W3" s="48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0.31832877393683162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471</v>
      </c>
      <c r="W5" s="25">
        <f>+V5/$V$7</f>
        <v>0.11713504103456851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2270</v>
      </c>
      <c r="W6" s="25">
        <f>+V6/$V$7</f>
        <v>0.56453618502859981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4021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R01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VIGENTE</v>
      </c>
      <c r="F914" s="21" t="str" cm="1">
        <f t="array" ref="F914">IFERROR(IF(VLOOKUP(F$1,_xlfn.UNIQUE(_xlfn._xlws.FILTER(ARQUIVOS[REVISÃO],ARQUIVOS[DOCUMENTO]='MATRIZ DE REVISÃO'!$A914)),1,)=$B914,"VIGENTE","OBS"),IF(F$1&lt;$B914,"-",""))</f>
        <v/>
      </c>
      <c r="G914" s="21" t="str" cm="1">
        <f t="array" ref="G914">IFERROR(IF(VLOOKUP(G$1,_xlfn.UNIQUE(_xlfn._xlws.FILTER(ARQUIVOS[REVISÃO],ARQUIVOS[DOCUMENTO]='MATRIZ DE REVISÃO'!$A914)),1,)=$B914,"VIGENTE","OBS"),IF(G$1&lt;$B914,"-",""))</f>
        <v/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R01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VIGENTE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/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R01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VIGENTE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/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R01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VIGENTE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/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R01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VIGENTE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/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R00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VIGENTE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/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R00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VIGENTE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/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8" type="noConversion"/>
  <conditionalFormatting sqref="D2:S1284">
    <cfRule type="containsText" dxfId="4" priority="1" operator="containsText" text="OBS">
      <formula>NOT(ISERROR(SEARCH("OBS",D2)))</formula>
    </cfRule>
    <cfRule type="containsText" dxfId="3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4</vt:i4>
      </vt:variant>
    </vt:vector>
  </HeadingPairs>
  <TitlesOfParts>
    <vt:vector size="12" baseType="lpstr">
      <vt:lpstr>LD_ANO01</vt:lpstr>
      <vt:lpstr>Planilha2</vt:lpstr>
      <vt:lpstr>ARQUIVOS_RECEBIDOS</vt:lpstr>
      <vt:lpstr>Planilha4</vt:lpstr>
      <vt:lpstr>Planilha3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Luis Guilherme Rocha Nunes</cp:lastModifiedBy>
  <cp:lastPrinted>2026-01-21T17:11:03Z</cp:lastPrinted>
  <dcterms:created xsi:type="dcterms:W3CDTF">2025-09-22T15:37:38Z</dcterms:created>
  <dcterms:modified xsi:type="dcterms:W3CDTF">2026-04-16T20:46:20Z</dcterms:modified>
</cp:coreProperties>
</file>