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<sst xmlns="http://schemas.openxmlformats.org/spreadsheetml/2006/main" count="361" uniqueCount="110">
  <si>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</si>
  <si>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</si>
  <si>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</si>
  <si>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</si>
  <si>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</si>
  <si>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2254</t>
  </si>
  <si>
    <t>0.8</t>
  </si>
  <si>
    <t>30</t>
  </si>
  <si>
    <t>calculadora diaria</t>
  </si>
  <si>
    <t>ganancia diaria</t>
  </si>
  <si>
    <t>18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</si>
  <si>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</si>
  <si>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</si>
  <si>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</si>
  <si>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</si>
  <si>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</si>
  <si>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</si>
  <si>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</si>
  <si>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</si>
  <si>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</si>
  <si>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</si>
  <si>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</si>
  <si>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</si>
  <si>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</si>
  <si>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</si>
  <si>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</si>
  <si>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</si>
  <si>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</si>
  <si>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</si>
  <si>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</si>
  <si>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</si>
  <si>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</si>
  <si>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</si>
  <si>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</si>
  <si>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</si>
  <si>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</si>
  <si>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=SUM(E3:E9)*3</t>
  </si>
  <si>
    <t>ataque</t>
  </si>
  <si>
    <t>margen ratio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</si>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</sst>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0.00000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5" borderId="20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26" borderId="2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6" borderId="21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16" borderId="23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tabSelected="1" workbookViewId="0">
      <selection activeCell="C4" sqref="C4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2862.66069441872</v>
      </c>
      <c r="E2" s="54">
        <f>D2-A2</f>
        <v>608.660694418721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0.798580301685892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8" sqref="C18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zoomScale="120" zoomScaleNormal="120" workbookViewId="0">
      <selection activeCell="B5" sqref="B5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2254</v>
      </c>
      <c r="D3" s="29" t="s">
        <v>18</v>
      </c>
      <c r="E3" s="30">
        <f>G3/F3</f>
        <v>13.2611637347767</v>
      </c>
      <c r="F3" s="31">
        <v>16.997</v>
      </c>
      <c r="G3" s="32">
        <f>B8</f>
        <v>225.4</v>
      </c>
      <c r="I3" s="27" t="s">
        <v>19</v>
      </c>
      <c r="J3" s="41">
        <f>IF(B1="BUY",((I10/J10)-1)*-100,((I10/J10)-1)*100)</f>
        <v>-1.47414326889549</v>
      </c>
    </row>
    <row r="4" s="19" customFormat="1" spans="1:10">
      <c r="A4" s="27" t="s">
        <v>20</v>
      </c>
      <c r="B4" s="33">
        <f>-B3*$B$10/100</f>
        <v>-225.4</v>
      </c>
      <c r="D4" s="34">
        <v>1</v>
      </c>
      <c r="E4" s="30">
        <f>E3</f>
        <v>13.2611637347767</v>
      </c>
      <c r="F4" s="35">
        <f>IF($B$1="BUY",F3*(1-$B$5/100),F3*(1+$B$5/100))</f>
        <v>17.285949</v>
      </c>
      <c r="G4" s="32">
        <f t="shared" ref="G4:G17" si="0">E4*F4</f>
        <v>229.2318</v>
      </c>
      <c r="I4" s="27" t="s">
        <v>21</v>
      </c>
      <c r="J4" s="41">
        <f>E18</f>
        <v>793.692969147497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ref="E5:E14" si="1">E4*(1+$B$6/100)</f>
        <v>17.2395128552097</v>
      </c>
      <c r="F5" s="35">
        <f>IF($B$1="BUY",F4*(1-$B$5/100),F4*(1+$B$5/100))</f>
        <v>17.579810133</v>
      </c>
      <c r="G5" s="32">
        <f t="shared" si="0"/>
        <v>303.067362779999</v>
      </c>
      <c r="I5" s="27" t="s">
        <v>23</v>
      </c>
      <c r="J5" s="41">
        <f>J4*J10</f>
        <v>15290.2370316341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1"/>
        <v>22.4113667117727</v>
      </c>
      <c r="F6" s="35">
        <f>IF($B$1="BUY",F5*(1-$B$5/100),F5*(1+$B$5/100))</f>
        <v>17.878666905261</v>
      </c>
      <c r="G6" s="32">
        <f t="shared" si="0"/>
        <v>400.685360331439</v>
      </c>
      <c r="I6" s="27" t="s">
        <v>25</v>
      </c>
      <c r="J6" s="41">
        <f>J3/100*J4*J10</f>
        <v>-225.4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29.1347767253045</v>
      </c>
      <c r="F7" s="35">
        <f>IF($B$1="BUY",F6*(1-$B$5/100),F6*(1+$B$5/100))</f>
        <v>18.1826042426504</v>
      </c>
      <c r="G7" s="32">
        <f t="shared" si="0"/>
        <v>529.746114894195</v>
      </c>
      <c r="I7" s="27" t="s">
        <v>27</v>
      </c>
      <c r="J7" s="42">
        <f>IF(B1="BUY",(((J10/F3)-1)*-1),(J10/F3)-1)*100</f>
        <v>13.3416185994295</v>
      </c>
    </row>
    <row r="8" s="19" customFormat="1" spans="1:7">
      <c r="A8" s="27" t="s">
        <v>28</v>
      </c>
      <c r="B8" s="33">
        <f>B3*$B$9/100</f>
        <v>225.4</v>
      </c>
      <c r="D8" s="34">
        <v>5</v>
      </c>
      <c r="E8" s="30">
        <f t="shared" si="1"/>
        <v>37.8752097428958</v>
      </c>
      <c r="F8" s="35">
        <f>IF($B$1="BUY",F7*(1-$B$5/100),F7*(1+$B$5/100))</f>
        <v>18.4917085147755</v>
      </c>
      <c r="G8" s="32">
        <f t="shared" si="0"/>
        <v>700.377338501614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49.2377726657646</v>
      </c>
      <c r="F9" s="35">
        <f>IF($B$1="BUY",F8*(1-$B$5/100),F8*(1+$B$5/100))</f>
        <v>18.8060675595267</v>
      </c>
      <c r="G9" s="32">
        <f t="shared" si="0"/>
        <v>925.968879232985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10</v>
      </c>
      <c r="D10" s="34">
        <v>7</v>
      </c>
      <c r="E10" s="30">
        <f t="shared" si="1"/>
        <v>64.0091044654939</v>
      </c>
      <c r="F10" s="35">
        <f>IF($B$1="BUY",F9*(1-$B$5/100),F9*(1+$B$5/100))</f>
        <v>19.1257707080386</v>
      </c>
      <c r="G10" s="32">
        <f t="shared" ref="G10:G16" si="2">E10*F10</f>
        <v>1224.22345523393</v>
      </c>
      <c r="I10" s="43">
        <f>G18/E18</f>
        <v>18.9806860048354</v>
      </c>
      <c r="J10" s="44">
        <f>IF(B1="BUY",((B4/G18)+1)*I10,((B4/-G18)+1)*I10)</f>
        <v>19.264674913345</v>
      </c>
    </row>
    <row r="11" s="19" customFormat="1" spans="1:7">
      <c r="A11" s="27" t="s">
        <v>39</v>
      </c>
      <c r="B11" s="33">
        <f>B8*0.7/100</f>
        <v>1.5778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19.264674913345</v>
      </c>
    </row>
    <row r="16" s="19" customFormat="1" spans="4:9">
      <c r="D16" s="34">
        <v>13</v>
      </c>
      <c r="E16" s="30"/>
      <c r="F16" s="35"/>
      <c r="G16" s="32"/>
      <c r="I16" s="47" t="s">
        <v>40</v>
      </c>
    </row>
    <row r="17" s="19" customFormat="1" ht="18.15" spans="4:10">
      <c r="D17" s="36" t="s">
        <v>37</v>
      </c>
      <c r="E17" s="37">
        <f>SUM(E3:E9)*3</f>
        <v>547.262898511502</v>
      </c>
      <c r="F17" s="38">
        <f>IF(B1="BUY",MIN(F3:F16)*(1-($B$5/3)/100),MAX(F3:F16)*(1+($B$5/3)/100))</f>
        <v>19.2341500753842</v>
      </c>
      <c r="G17" s="39">
        <f t="shared" si="0"/>
        <v>10526.13672066</v>
      </c>
      <c r="I17" s="42">
        <f>IF(B1="BUY",(((I15/I10)-1)*-1),((I15/I10)-1))*100</f>
        <v>1.49619939151475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793.692969147497</v>
      </c>
      <c r="F18" s="40"/>
      <c r="G18" s="40">
        <f>SUM(G3:G17)</f>
        <v>15064.8370316341</v>
      </c>
      <c r="H18" s="40"/>
      <c r="I18" s="47" t="s">
        <v>38</v>
      </c>
    </row>
    <row r="19" s="19" customFormat="1" spans="9:9">
      <c r="I19" s="48">
        <f>G18/B3</f>
        <v>6.68360116753954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41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2023-01-06T21:28:10Z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