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h\Downloads\"/>
    </mc:Choice>
  </mc:AlternateContent>
  <xr:revisionPtr revIDLastSave="0" documentId="13_ncr:9_{B1861418-C260-4A63-BF98-05CB7AF6185F}" xr6:coauthVersionLast="47" xr6:coauthVersionMax="47" xr10:uidLastSave="{00000000-0000-0000-0000-000000000000}"/>
  <bookViews>
    <workbookView xWindow="19090" yWindow="-2820" windowWidth="24220" windowHeight="16220" xr2:uid="{2ACD9D76-AA8A-4D8B-950C-8B698299ACBF}"/>
  </bookViews>
  <sheets>
    <sheet name="Hoja1" sheetId="1" r:id="rId1"/>
  </sheets>
  <definedNames>
    <definedName name="solver_adj" localSheetId="0" hidden="1">Hoja1!$I$2:$I$6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Hoja1!$I$2</definedName>
    <definedName name="solver_lhs10" localSheetId="0" hidden="1">Hoja1!$I$5</definedName>
    <definedName name="solver_lhs11" localSheetId="0" hidden="1">Hoja1!$I$5</definedName>
    <definedName name="solver_lhs12" localSheetId="0" hidden="1">Hoja1!$I$6</definedName>
    <definedName name="solver_lhs13" localSheetId="0" hidden="1">Hoja1!$I$6</definedName>
    <definedName name="solver_lhs14" localSheetId="0" hidden="1">Hoja1!$I$6</definedName>
    <definedName name="solver_lhs15" localSheetId="0" hidden="1">Hoja1!$I$6</definedName>
    <definedName name="solver_lhs16" localSheetId="0" hidden="1">Hoja1!$K$17</definedName>
    <definedName name="solver_lhs2" localSheetId="0" hidden="1">Hoja1!$I$2:$I$6</definedName>
    <definedName name="solver_lhs3" localSheetId="0" hidden="1">Hoja1!$I$3</definedName>
    <definedName name="solver_lhs4" localSheetId="0" hidden="1">Hoja1!$I$4</definedName>
    <definedName name="solver_lhs5" localSheetId="0" hidden="1">Hoja1!$I$5</definedName>
    <definedName name="solver_lhs6" localSheetId="0" hidden="1">Hoja1!$I$6</definedName>
    <definedName name="solver_lhs7" localSheetId="0" hidden="1">Hoja1!$I$6</definedName>
    <definedName name="solver_lhs8" localSheetId="0" hidden="1">Hoja1!$I$6</definedName>
    <definedName name="solver_lhs9" localSheetId="0" hidden="1">Hoja1!$I$6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Hoja1!$K$14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4</definedName>
    <definedName name="solver_rel12" localSheetId="0" hidden="1">1</definedName>
    <definedName name="solver_rel13" localSheetId="0" hidden="1">4</definedName>
    <definedName name="solver_rel14" localSheetId="0" hidden="1">3</definedName>
    <definedName name="solver_rel15" localSheetId="0" hidden="1">3</definedName>
    <definedName name="solver_rel16" localSheetId="0" hidden="1">1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Hoja1!$H$2</definedName>
    <definedName name="solver_rhs10" localSheetId="0" hidden="1">Hoja1!$H$5</definedName>
    <definedName name="solver_rhs11" localSheetId="0" hidden="1">"entero"</definedName>
    <definedName name="solver_rhs12" localSheetId="0" hidden="1">Hoja1!$H$6</definedName>
    <definedName name="solver_rhs13" localSheetId="0" hidden="1">"entero"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2" localSheetId="0" hidden="1">"entero"</definedName>
    <definedName name="solver_rhs3" localSheetId="0" hidden="1">Hoja1!$H$3</definedName>
    <definedName name="solver_rhs4" localSheetId="0" hidden="1">Hoja1!$H$4</definedName>
    <definedName name="solver_rhs5" localSheetId="0" hidden="1">Hoja1!$H$5</definedName>
    <definedName name="solver_rhs6" localSheetId="0" hidden="1">Hoja1!$H$6</definedName>
    <definedName name="solver_rhs7" localSheetId="0" hidden="1">Hoja1!$H$6</definedName>
    <definedName name="solver_rhs8" localSheetId="0" hidden="1">Hoja1!$H$6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330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4" i="1"/>
  <c r="K17" i="1"/>
  <c r="K16" i="1" s="1"/>
  <c r="H6" i="1"/>
  <c r="H5" i="1"/>
  <c r="H4" i="1"/>
  <c r="H3" i="1"/>
  <c r="H2" i="1"/>
  <c r="B7" i="1"/>
  <c r="E3" i="1"/>
  <c r="E4" i="1"/>
  <c r="E5" i="1"/>
  <c r="E6" i="1"/>
  <c r="E2" i="1"/>
  <c r="K15" i="1" l="1"/>
</calcChain>
</file>

<file path=xl/sharedStrings.xml><?xml version="1.0" encoding="utf-8"?>
<sst xmlns="http://schemas.openxmlformats.org/spreadsheetml/2006/main" count="21" uniqueCount="21">
  <si>
    <t>Inversion</t>
  </si>
  <si>
    <t>NAS</t>
  </si>
  <si>
    <t>RASP</t>
  </si>
  <si>
    <t>switch</t>
  </si>
  <si>
    <t>cantidad</t>
  </si>
  <si>
    <t>Total</t>
  </si>
  <si>
    <t>PRECIO/mes</t>
  </si>
  <si>
    <t>Precio/año</t>
  </si>
  <si>
    <t>Hardware</t>
  </si>
  <si>
    <t>Maximo usuarios</t>
  </si>
  <si>
    <t>Almacenamiento(GB)</t>
  </si>
  <si>
    <t>Almacenamiento total GB</t>
  </si>
  <si>
    <t>Ingresos anuales</t>
  </si>
  <si>
    <t>Años para rentabilizar</t>
  </si>
  <si>
    <t>Almacenamiento (4TB)</t>
  </si>
  <si>
    <t>OPTIMO</t>
  </si>
  <si>
    <t>Almacenamiento_Usado(GB)</t>
  </si>
  <si>
    <t>Almacenamiento_restante(GB)</t>
  </si>
  <si>
    <t>Usuarios totales</t>
  </si>
  <si>
    <t>Nombre</t>
  </si>
  <si>
    <t>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</si>
</sst>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5" formatCode="#,##0.00\ &quot;€&quot;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92D05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4" xfId="0" applyBorder="1"/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5" fontId="0" fillId="0" borderId="6" xfId="0" applyNumberFormat="1" applyBorder="1"/>
    <xf numFmtId="165" fontId="0" fillId="0" borderId="7" xfId="0" applyNumberFormat="1" applyBorder="1"/>
    <xf numFmtId="0" fontId="0" fillId="0" borderId="1" xfId="0" applyBorder="1"/>
    <xf numFmtId="0" fontId="0" fillId="0" borderId="11" xfId="0" applyBorder="1"/>
    <xf numFmtId="1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5" fontId="0" fillId="0" borderId="2" xfId="0" applyNumberFormat="1" applyBorder="1"/>
    <xf numFmtId="165" fontId="0" fillId="0" borderId="13" xfId="0" applyNumberFormat="1" applyBorder="1"/>
    <xf numFmtId="1" fontId="0" fillId="0" borderId="0" xfId="0" applyNumberFormat="1" applyBorder="1"/>
    <xf numFmtId="1" fontId="0" fillId="0" borderId="14" xfId="0" applyNumberFormat="1" applyBorder="1"/>
    <xf numFmtId="0" fontId="0" fillId="0" borderId="4" xfId="0" applyFill="1" applyBorder="1"/>
    <xf numFmtId="0" fontId="0" fillId="0" borderId="3" xfId="0" applyFill="1" applyBorder="1"/>
    <xf numFmtId="0" fontId="0" fillId="0" borderId="15" xfId="0" applyBorder="1"/>
    <xf numFmtId="0" fontId="0" fillId="0" borderId="5" xfId="0" applyBorder="1"/>
    <xf numFmtId="0" fontId="0" fillId="0" borderId="16" xfId="0" applyBorder="1"/>
    <xf numFmtId="0" fontId="1" fillId="0" borderId="0" xfId="0" applyFont="1"/>
    <xf numFmtId="8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right"/>
    </xf>
    <xf numFmtId="2" fontId="0" fillId="0" borderId="6" xfId="0" applyNumberFormat="1" applyFill="1" applyBorder="1"/>
    <xf numFmtId="2" fontId="0" fillId="0" borderId="8" xfId="0" applyNumberFormat="1" applyFill="1" applyBorder="1"/>
    <xf numFmtId="0" fontId="0" fillId="0" borderId="16" xfId="0" applyFont="1" applyFill="1" applyBorder="1"/>
    <xf numFmtId="0" fontId="0" fillId="0" borderId="18" xfId="0" applyBorder="1"/>
    <xf numFmtId="0" fontId="0" fillId="0" borderId="17" xfId="0" applyBorder="1"/>
    <xf numFmtId="0" fontId="0" fillId="0" borderId="10" xfId="0" applyFont="1" applyFill="1" applyBorder="1"/>
    <xf numFmtId="6" fontId="0" fillId="0" borderId="12" xfId="0" applyNumberFormat="1" applyFont="1" applyFill="1" applyBorder="1"/>
    <xf numFmtId="8" fontId="0" fillId="0" borderId="1" xfId="0" applyNumberFormat="1" applyFont="1" applyFill="1" applyBorder="1"/>
    <xf numFmtId="8" fontId="0" fillId="0" borderId="12" xfId="0" applyNumberFormat="1" applyFont="1" applyFill="1" applyBorder="1"/>
    <xf numFmtId="6" fontId="0" fillId="0" borderId="1" xfId="0" applyNumberFormat="1" applyFont="1" applyFill="1" applyBorder="1"/>
    <xf numFmtId="0" fontId="0" fillId="0" borderId="9" xfId="0" applyFill="1" applyBorder="1"/>
    <xf numFmtId="1" fontId="0" fillId="0" borderId="9" xfId="0" applyNumberFormat="1" applyBorder="1"/>
  </cellXfs>
  <cellStyles count="1">
    <cellStyle name="Normal" xfId="0" builtinId="0"/>
  </cellStyles>
  <dxfs count="1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#,##0.00\ &quot;€&quot;"/>
      <border diagonalUp="0" diagonalDown="0" outline="0">
        <left/>
        <right style="thin">
          <color indexed="64"/>
        </right>
        <top/>
        <bottom/>
      </border>
    </dxf>
    <dxf>
      <numFmt numFmtId="165" formatCode="#,##0.00\ &quot;€&quot;"/>
      <border diagonalUp="0" diagonalDown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diagonalUp="0" diagonalDown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outline="0">
        <bottom style="thin">
          <color theme="5" tint="0.39997558519241921"/>
        </bottom>
      </border>
    </dxf>
    <dxf>
      <border outline="0">
        <left style="thin">
          <color theme="5" tint="0.39997558519241921"/>
        </left>
        <top style="thin">
          <color theme="5" tint="0.39997558519241921"/>
        </top>
      </border>
    </dxf>
    <dxf>
      <numFmt numFmtId="1" formatCode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093AF6-B3F6-4072-8920-3C1491C46620}" name="Tabla1" displayName="Tabla1" ref="E1:I6" totalsRowShown="0" headerRowBorderDxfId="11" tableBorderDxfId="12">
  <autoFilter ref="E1:I6" xr:uid="{C1093AF6-B3F6-4072-8920-3C1491C46620}"/>
  <tableColumns count="5">
    <tableColumn id="1" xr3:uid="{0FBF15ED-0AA3-4F15-837C-E2DFF6428927}" name="PRECIO/mes" dataDxfId="4">
      <calculatedColumnFormula>F2/12</calculatedColumnFormula>
    </tableColumn>
    <tableColumn id="2" xr3:uid="{AE3B3C9E-0048-4C49-A116-F7081B9A4620}" name="Precio/año" dataDxfId="2"/>
    <tableColumn id="3" xr3:uid="{D89A9E81-CD09-4F1D-BCC5-B186CF7D9027}" name="Almacenamiento(GB)" dataDxfId="3"/>
    <tableColumn id="4" xr3:uid="{FF7D0B39-C4F4-4F5C-BCF6-453EF24AECED}" name="Maximo usuarios" dataDxfId="10"/>
    <tableColumn id="5" xr3:uid="{B8E6C0AB-9C78-4AF7-906C-5523BCE2A366}" name="OPTIMO" dataDxfId="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49223C-F3D0-40D2-B88F-4C2DA1B19805}" name="Tabla2" displayName="Tabla2" ref="A1:C7" totalsRowShown="0" headerRowBorderDxfId="7" tableBorderDxfId="8">
  <autoFilter ref="A1:C7" xr:uid="{4449223C-F3D0-40D2-B88F-4C2DA1B19805}"/>
  <tableColumns count="3">
    <tableColumn id="1" xr3:uid="{1ED079A3-1380-43E2-A70A-A399A41D4A77}" name="Hardware" dataDxfId="6"/>
    <tableColumn id="2" xr3:uid="{50093091-939B-457F-94A0-CF76D0C4ED31}" name="Inversion" dataDxfId="5"/>
    <tableColumn id="3" xr3:uid="{32FE7E29-836A-4357-8351-15DF29BC3AEB}" name="cantidad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8BB95F-5AE7-4A1D-A7C2-F1C6AD3011B4}" name="Tabla4" displayName="Tabla4" ref="J12:K18" totalsRowShown="0" tableBorderDxfId="1">
  <autoFilter ref="J12:K18" xr:uid="{2C8BB95F-5AE7-4A1D-A7C2-F1C6AD3011B4}"/>
  <tableColumns count="2">
    <tableColumn id="1" xr3:uid="{EE6D0DBA-8632-4C72-8929-C4B6119B0AF1}" name="Nombre" dataDxfId="0"/>
    <tableColumn id="2" xr3:uid="{3543C841-E798-4325-B113-393884574E4A}" name="DATO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6440848-448A-4089-A9B1-C084723D73F8}">
  <we:reference id="wa104100404" version="3.0.0.1" store="es-ES" storeType="OMEX"/>
  <we:alternateReferences>
    <we:reference id="wa104100404" version="3.0.0.1" store="wa1041004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960D-97F2-406C-A5F5-7B123C724D76}">
  <dimension ref="A1:K18"/>
  <sheetViews>
    <sheetView tabSelected="1" workbookViewId="0">
      <selection activeCell="K13" sqref="K13"/>
    </sheetView>
  </sheetViews>
  <sheetFormatPr baseColWidth="10" defaultRowHeight="15" x14ac:dyDescent="0.25"/>
  <cols>
    <col min="1" max="1" width="21.28515625" bestFit="1" customWidth="1"/>
    <col min="2" max="2" width="11.7109375" bestFit="1" customWidth="1"/>
    <col min="3" max="3" width="11" bestFit="1" customWidth="1"/>
    <col min="4" max="4" width="11.85546875" bestFit="1" customWidth="1"/>
    <col min="5" max="5" width="13.85546875" customWidth="1"/>
    <col min="6" max="6" width="13" bestFit="1" customWidth="1"/>
    <col min="7" max="7" width="21.28515625" customWidth="1"/>
    <col min="8" max="8" width="17.28515625" customWidth="1"/>
    <col min="9" max="9" width="10" bestFit="1" customWidth="1"/>
    <col min="10" max="10" width="32" bestFit="1" customWidth="1"/>
    <col min="11" max="11" width="18" bestFit="1" customWidth="1"/>
  </cols>
  <sheetData>
    <row r="1" spans="1:11" x14ac:dyDescent="0.25">
      <c r="A1" s="19" t="s">
        <v>8</v>
      </c>
      <c r="B1" s="20" t="s">
        <v>0</v>
      </c>
      <c r="C1" s="27" t="s">
        <v>4</v>
      </c>
      <c r="E1" s="3" t="s">
        <v>6</v>
      </c>
      <c r="F1" s="30" t="s">
        <v>7</v>
      </c>
      <c r="G1" s="3" t="s">
        <v>10</v>
      </c>
      <c r="H1" s="16" t="s">
        <v>9</v>
      </c>
      <c r="I1" s="17" t="s">
        <v>15</v>
      </c>
    </row>
    <row r="2" spans="1:11" x14ac:dyDescent="0.25">
      <c r="A2" s="18" t="s">
        <v>2</v>
      </c>
      <c r="B2" s="6">
        <v>94</v>
      </c>
      <c r="C2" s="25">
        <v>1</v>
      </c>
      <c r="E2" s="12">
        <f>F2/12</f>
        <v>0.25</v>
      </c>
      <c r="F2" s="31">
        <v>3</v>
      </c>
      <c r="G2" s="4">
        <v>50</v>
      </c>
      <c r="H2" s="5">
        <f>PRODUCT(K13/G2 * 1)</f>
        <v>160</v>
      </c>
      <c r="I2" s="14">
        <v>8</v>
      </c>
    </row>
    <row r="3" spans="1:11" x14ac:dyDescent="0.25">
      <c r="A3" s="18" t="s">
        <v>14</v>
      </c>
      <c r="B3" s="6">
        <v>125</v>
      </c>
      <c r="C3" s="25">
        <v>3</v>
      </c>
      <c r="E3" s="13">
        <f t="shared" ref="E3:E6" si="0">F3/12</f>
        <v>0.43333333333333335</v>
      </c>
      <c r="F3" s="32">
        <v>5.2</v>
      </c>
      <c r="G3" s="11">
        <v>100</v>
      </c>
      <c r="H3" s="10">
        <f>PRODUCT(K13/G3 * 1)</f>
        <v>80</v>
      </c>
      <c r="I3" s="15">
        <v>7</v>
      </c>
    </row>
    <row r="4" spans="1:11" x14ac:dyDescent="0.25">
      <c r="A4" s="18" t="s">
        <v>1</v>
      </c>
      <c r="B4" s="6">
        <v>329</v>
      </c>
      <c r="C4" s="25">
        <v>1</v>
      </c>
      <c r="E4" s="12">
        <f t="shared" si="0"/>
        <v>1.0825</v>
      </c>
      <c r="F4" s="33">
        <v>12.99</v>
      </c>
      <c r="G4" s="4">
        <v>250</v>
      </c>
      <c r="H4" s="5">
        <f>PRODUCT(K13/G4 * 1)</f>
        <v>32</v>
      </c>
      <c r="I4" s="14">
        <v>5</v>
      </c>
    </row>
    <row r="5" spans="1:11" x14ac:dyDescent="0.25">
      <c r="A5" s="18" t="s">
        <v>3</v>
      </c>
      <c r="B5" s="6">
        <v>85</v>
      </c>
      <c r="C5" s="26">
        <v>1</v>
      </c>
      <c r="E5" s="13">
        <f t="shared" si="0"/>
        <v>2.1666666666666665</v>
      </c>
      <c r="F5" s="34">
        <v>26</v>
      </c>
      <c r="G5" s="11">
        <v>500</v>
      </c>
      <c r="H5" s="10">
        <f>PRODUCT(K13/G5 * 1)</f>
        <v>16</v>
      </c>
      <c r="I5" s="15">
        <v>3</v>
      </c>
      <c r="J5" s="21"/>
    </row>
    <row r="6" spans="1:11" x14ac:dyDescent="0.25">
      <c r="A6" s="18"/>
      <c r="C6" s="29"/>
      <c r="D6" s="1"/>
      <c r="E6" s="12">
        <f t="shared" si="0"/>
        <v>4.333333333333333</v>
      </c>
      <c r="F6" s="31">
        <v>52</v>
      </c>
      <c r="G6" s="4">
        <v>1000</v>
      </c>
      <c r="H6" s="5">
        <f>PRODUCT(K13/G6 * 1)</f>
        <v>8</v>
      </c>
      <c r="I6" s="14">
        <v>2</v>
      </c>
    </row>
    <row r="7" spans="1:11" x14ac:dyDescent="0.25">
      <c r="A7" s="18" t="s">
        <v>5</v>
      </c>
      <c r="B7" s="7">
        <f>SUM(PRODUCT(B2:C2)+PRODUCT(B3:C3)+PRODUCT(B4:C4)+PRODUCT(B5:C5))</f>
        <v>883</v>
      </c>
      <c r="C7" s="28"/>
      <c r="D7" s="1"/>
      <c r="G7" s="2"/>
    </row>
    <row r="12" spans="1:11" x14ac:dyDescent="0.25">
      <c r="J12" t="s">
        <v>19</v>
      </c>
      <c r="K12" t="s">
        <v>20</v>
      </c>
    </row>
    <row r="13" spans="1:11" x14ac:dyDescent="0.25">
      <c r="J13" s="8" t="s">
        <v>11</v>
      </c>
      <c r="K13" s="8">
        <v>8000</v>
      </c>
    </row>
    <row r="14" spans="1:11" x14ac:dyDescent="0.25">
      <c r="J14" s="8" t="s">
        <v>12</v>
      </c>
      <c r="K14" s="22">
        <f>SUM(AVERAGE(F2 * I2) + AVERAGE(F3 * I3) + AVERAGE(F4 * I4) + AVERAGE(F5 * I5) + AVERAGE(F6 * I6))</f>
        <v>307.35000000000002</v>
      </c>
    </row>
    <row r="15" spans="1:11" x14ac:dyDescent="0.25">
      <c r="J15" s="8" t="s">
        <v>13</v>
      </c>
      <c r="K15" s="23">
        <f>B7/K14</f>
        <v>2.8729461525947615</v>
      </c>
    </row>
    <row r="16" spans="1:11" x14ac:dyDescent="0.25">
      <c r="J16" s="8" t="s">
        <v>17</v>
      </c>
      <c r="K16" s="24" t="str">
        <f>IMSUB(K13,K17)</f>
        <v>2150</v>
      </c>
    </row>
    <row r="17" spans="7:11" x14ac:dyDescent="0.25">
      <c r="G17" s="9"/>
      <c r="J17" s="8" t="s">
        <v>16</v>
      </c>
      <c r="K17" s="23">
        <f>SUM(PRODUCT(G2,I2),PRODUCT(G3,I3),PRODUCT(G4,I4),PRODUCT(G5,I5),PRODUCT(G6,I6))</f>
        <v>5850</v>
      </c>
    </row>
    <row r="18" spans="7:11" x14ac:dyDescent="0.25">
      <c r="J18" s="35" t="s">
        <v>18</v>
      </c>
      <c r="K18" s="36">
        <f>SUM(Tabla1[OPTIMO])</f>
        <v>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Hidalgo Aguilar</dc:creator>
  <cp:lastModifiedBy>Luis Hidalgo Aguilar</cp:lastModifiedBy>
  <dcterms:created xsi:type="dcterms:W3CDTF">2024-12-07T22:34:27Z</dcterms:created>
  <dcterms:modified xsi:type="dcterms:W3CDTF">2024-12-08T01:21:13Z</dcterms:modified>
</cp:coreProperties>
</file>