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 defaultThemeVersion="153222"/>
  <mc:AlternateContent xmlns:mc="http://schemas.openxmlformats.org/markup-compatibility/2006">
    <mc:Choice Requires="x15">
      <x15ac:absPath xmlns:x15ac="http://schemas.microsoft.com/office/spreadsheetml/2010/11/ac" url="C:\Users\ccarbonell\Desktop\care\"/>
    </mc:Choice>
  </mc:AlternateContent>
  <bookViews>
    <workbookView xWindow="0" yWindow="0" windowWidth="20490" windowHeight="8655"/>
  </bookViews>
  <sheets>
    <sheet name="BD" sheetId="3" r:id="rId1"/>
    <sheet name="Hoja1" sheetId="4" r:id="rId2"/>
    <sheet name="REPORTE" sheetId="2" r:id="rId3"/>
  </sheets>
  <definedNames>
    <definedName name="_xlnm.Print_Titles" localSheetId="2">REPORTE!$1:$9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" i="3" l="1"/>
  <c r="U11" i="3" l="1"/>
  <c r="U12" i="3"/>
  <c r="U13" i="3"/>
  <c r="U14" i="3"/>
  <c r="U15" i="3"/>
  <c r="U16" i="3"/>
  <c r="U17" i="3"/>
  <c r="U18" i="3"/>
  <c r="U19" i="3"/>
  <c r="U20" i="3"/>
  <c r="N11" i="2"/>
  <c r="S20" i="3"/>
  <c r="S19" i="3"/>
  <c r="S17" i="3"/>
  <c r="S16" i="3"/>
  <c r="S15" i="3"/>
  <c r="S14" i="3"/>
  <c r="S13" i="3"/>
  <c r="S12" i="3"/>
  <c r="S11" i="3"/>
  <c r="S10" i="3"/>
  <c r="V12" i="3" l="1"/>
  <c r="V16" i="3"/>
  <c r="V11" i="3"/>
  <c r="V13" i="3"/>
  <c r="V17" i="3"/>
  <c r="V14" i="3"/>
  <c r="V19" i="3"/>
  <c r="V15" i="3"/>
  <c r="V20" i="3"/>
  <c r="V10" i="3"/>
  <c r="R18" i="3"/>
  <c r="S18" i="3" s="1"/>
  <c r="V18" i="3" s="1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O11" i="2"/>
  <c r="O9" i="2"/>
</calcChain>
</file>

<file path=xl/comments1.xml><?xml version="1.0" encoding="utf-8"?>
<comments xmlns="http://schemas.openxmlformats.org/spreadsheetml/2006/main">
  <authors>
    <author>Carlos Carbonell</author>
  </authors>
  <commentList>
    <comment ref="L9" authorId="0" shapeId="0">
      <text>
        <r>
          <rPr>
            <b/>
            <sz val="9"/>
            <color indexed="81"/>
            <rFont val="Tahoma"/>
            <family val="2"/>
          </rPr>
          <t>Carlos Carbonell:</t>
        </r>
        <r>
          <rPr>
            <sz val="9"/>
            <color indexed="81"/>
            <rFont val="Tahoma"/>
            <family val="2"/>
          </rPr>
          <t xml:space="preserve">
INGRESO MANUAL UNICO X EQUIPO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Carlos Carbonell:</t>
        </r>
        <r>
          <rPr>
            <sz val="9"/>
            <color indexed="81"/>
            <rFont val="Tahoma"/>
            <family val="2"/>
          </rPr>
          <t xml:space="preserve">
INGRESO MANUAL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</rPr>
          <t>Carlos Carbonell:</t>
        </r>
        <r>
          <rPr>
            <sz val="9"/>
            <color indexed="81"/>
            <rFont val="Tahoma"/>
            <family val="2"/>
          </rPr>
          <t xml:space="preserve">
INGRESO MANUAL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</rPr>
          <t>Carlos Carbonell:</t>
        </r>
        <r>
          <rPr>
            <sz val="9"/>
            <color indexed="81"/>
            <rFont val="Tahoma"/>
            <family val="2"/>
          </rPr>
          <t xml:space="preserve">
INGRESO MANUAL</t>
        </r>
      </text>
    </comment>
    <comment ref="S9" authorId="0" shapeId="0">
      <text>
        <r>
          <rPr>
            <b/>
            <sz val="9"/>
            <color indexed="81"/>
            <rFont val="Tahoma"/>
            <family val="2"/>
          </rPr>
          <t>Carlos Carbonell:</t>
        </r>
        <r>
          <rPr>
            <sz val="9"/>
            <color indexed="81"/>
            <rFont val="Tahoma"/>
            <family val="2"/>
          </rPr>
          <t xml:space="preserve">
ESTE VALOR ES EL PROCESO CALCULO VAL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Carlos Carbonell:</t>
        </r>
        <r>
          <rPr>
            <sz val="9"/>
            <color indexed="81"/>
            <rFont val="Tahoma"/>
            <family val="2"/>
          </rPr>
          <t xml:space="preserve">
CALCULAR REALMENTE LOS DIAS DE PERMANENCIA</t>
        </r>
      </text>
    </comment>
  </commentList>
</comments>
</file>

<file path=xl/sharedStrings.xml><?xml version="1.0" encoding="utf-8"?>
<sst xmlns="http://schemas.openxmlformats.org/spreadsheetml/2006/main" count="426" uniqueCount="104">
  <si>
    <t>CARE MENOR</t>
  </si>
  <si>
    <t>Fecha Reporte: 23/08/2017</t>
  </si>
  <si>
    <t>SSK INGENIERIA Y CONSTRUCCION S.A.C</t>
  </si>
  <si>
    <t>PERIODO :</t>
  </si>
  <si>
    <t>VIGENTE DEL :</t>
  </si>
  <si>
    <t>CÓDIGO</t>
  </si>
  <si>
    <t>DESCRIPCIÓN</t>
  </si>
  <si>
    <t>MARCA</t>
  </si>
  <si>
    <t>MODELO</t>
  </si>
  <si>
    <t>GUÍA SALIDA</t>
  </si>
  <si>
    <t>GUÍA RETORNO</t>
  </si>
  <si>
    <t>CANT.</t>
  </si>
  <si>
    <t>US$ / DÍA</t>
  </si>
  <si>
    <t>DÍAS</t>
  </si>
  <si>
    <t>TOTAL</t>
  </si>
  <si>
    <t>CRITERIO DE VAL</t>
  </si>
  <si>
    <t>OBSERVACIÓN</t>
  </si>
  <si>
    <t>PROYECTO : 16082-TRABAJOS ELECTRO-MECANICOS AREA 2-TALARA</t>
  </si>
  <si>
    <t>00080-00001</t>
  </si>
  <si>
    <t>1403006 - BASE AJUSTABLE GALVANIZADO, CHINA, MULTIDIRECCIONAL, 500MM NTS /3.5KG</t>
  </si>
  <si>
    <t>CHINA</t>
  </si>
  <si>
    <t>MULTIDIRECCIONAL</t>
  </si>
  <si>
    <t>05/10/2016</t>
  </si>
  <si>
    <t>037 -TRA00453</t>
  </si>
  <si>
    <t>ALQNO</t>
  </si>
  <si>
    <t>00080-00002</t>
  </si>
  <si>
    <t>1403003 - HORIZONTAL, CHINA, MULTIDIRECCIONAL, 0.88 MT NTS / 3.7KG</t>
  </si>
  <si>
    <t>00080-00003</t>
  </si>
  <si>
    <t>1403004 - HORIZONTAL, CHINA, MULTIDIRECCIONAL, 1.57 MT NTS / 5.8KG</t>
  </si>
  <si>
    <t>00080-00004</t>
  </si>
  <si>
    <t>1403005 - HORIZONTAL, CHINA, MULTIDIRECCIONAL, 3.05 MT NTS / 9.7KG</t>
  </si>
  <si>
    <t>00080-00005</t>
  </si>
  <si>
    <t>1403001 - VERTICAL CON ESPIGA, CHINA, MULTIDIRECCIONAL, 1.50 MT NTS / 7.8KG</t>
  </si>
  <si>
    <t>19/10/2016</t>
  </si>
  <si>
    <t>028 -00004970</t>
  </si>
  <si>
    <t>10/10/2016</t>
  </si>
  <si>
    <t>037 -TRA00508</t>
  </si>
  <si>
    <t>26/09/2016</t>
  </si>
  <si>
    <t>028 -00004875</t>
  </si>
  <si>
    <t>04/04/2017</t>
  </si>
  <si>
    <t>038 -TRA00382</t>
  </si>
  <si>
    <t>01/06/2016</t>
  </si>
  <si>
    <t>028 -00004442</t>
  </si>
  <si>
    <t>00080-00006</t>
  </si>
  <si>
    <t>1403002 - VERTICAL CON ESPIGA, CHINA, MULTIDIRECCIONAL, 3.00 MT NTS / 13.4KG</t>
  </si>
  <si>
    <t>21/11/2016</t>
  </si>
  <si>
    <t>038 -00000164</t>
  </si>
  <si>
    <t>TOTAL SECTOR  - 01-ALQUILER NORMAL:  US$</t>
  </si>
  <si>
    <t>PROVEEDOR: UNIMAQ S.A</t>
  </si>
  <si>
    <t>REPORTE DE ALQUILERES DE EQUIPOS Y HERRAMIENTAS  A TERCEROS</t>
  </si>
  <si>
    <t>F. SALIDA</t>
  </si>
  <si>
    <t>F. INGRESO</t>
  </si>
  <si>
    <t>F. INICIO VALORIZACIÓN</t>
  </si>
  <si>
    <t>F. INICIO_VALORIZACIÓN</t>
  </si>
  <si>
    <t>F. FIN_VALORIZACION</t>
  </si>
  <si>
    <t>21/09/2017 al 20/10/2017</t>
  </si>
  <si>
    <t>INICIO PERIODO</t>
  </si>
  <si>
    <t>TERMINO PERIODO</t>
  </si>
  <si>
    <t>DIAS DSTO.</t>
  </si>
  <si>
    <t>Tarifa US$/DIA DSTO.</t>
  </si>
  <si>
    <t>SERIE</t>
  </si>
  <si>
    <t>1403006 - BASE AJUSTABLE GALVANIZADO, CHINA, MULTIDIRECCIONAL, 500MM NTS /3.5KG, SERIE</t>
  </si>
  <si>
    <t>F. FIN VALORIZACION</t>
  </si>
  <si>
    <t>TOTAL $</t>
  </si>
  <si>
    <t>CÓDIGO PROYECTO</t>
  </si>
  <si>
    <t>NOMBRE PROVEEDOR</t>
  </si>
  <si>
    <t>TALARA</t>
  </si>
  <si>
    <t xml:space="preserve">UNIMAQ S.A </t>
  </si>
  <si>
    <t>NOMBRE PROYECTO</t>
  </si>
  <si>
    <t>campo para digitar</t>
  </si>
  <si>
    <t>CÓDIGO CARE</t>
  </si>
  <si>
    <t>PDC</t>
  </si>
  <si>
    <t>Requerimientos</t>
  </si>
  <si>
    <t>Marca</t>
  </si>
  <si>
    <t>Modelo</t>
  </si>
  <si>
    <t>Descripción de equipo</t>
  </si>
  <si>
    <t>Código Care</t>
  </si>
  <si>
    <t>Proveedor</t>
  </si>
  <si>
    <t>F.Ingreso Proyecto</t>
  </si>
  <si>
    <t>F.SalidaProyecto</t>
  </si>
  <si>
    <t>GUÍA INGRESO</t>
  </si>
  <si>
    <t>F.  SALIDA</t>
  </si>
  <si>
    <t>Cantidad requerida</t>
  </si>
  <si>
    <t>Tarifa Día</t>
  </si>
  <si>
    <t>Crear esta columna</t>
  </si>
  <si>
    <t>Guía Salida</t>
  </si>
  <si>
    <t>Guía Ingreso</t>
  </si>
  <si>
    <t>Jalar de Maestro proveedores</t>
  </si>
  <si>
    <t>Falta agregar columna en sist.a rriendos</t>
  </si>
  <si>
    <t>Falta agregar en sistema de arriendos</t>
  </si>
  <si>
    <t>Esparte de la valorización</t>
  </si>
  <si>
    <t>ANÁLISIS DE VALORIZACIÓN</t>
  </si>
  <si>
    <t>fomula</t>
  </si>
  <si>
    <t>formula</t>
  </si>
  <si>
    <t>Inicio Valorización</t>
  </si>
  <si>
    <t>Datos que tienes que arrastrar de la bandeja de arriendos</t>
  </si>
  <si>
    <t xml:space="preserve">agregar columna </t>
  </si>
  <si>
    <t>CostoxHora</t>
  </si>
  <si>
    <t>e m</t>
  </si>
  <si>
    <t>e menores</t>
  </si>
  <si>
    <t>CostoxDIA</t>
  </si>
  <si>
    <t>LA VALORIZACION X PERIODO X PROVEEDOR Y OBRA</t>
  </si>
  <si>
    <t>TOMA TODOS AQUELLOS Q TENGA FECHA DE INGRESO Y LOS ESTADO 
EN PROCESO O ATENDIDO Y CONSIDERAR Q NO TENGAN FECHA DE SALIDA (DEPENDE DEL PERIODO)</t>
  </si>
  <si>
    <t>TARIFA US$ / DÍA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</si>
</sst>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(* #,##0.00_);_(* \(#,##0.00\);_(* &quot;-&quot;??_);_(@_)"/>
    <numFmt numFmtId="165" formatCode="[$-10C0A]0;\(0\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10"/>
      <name val="Arial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b/>
      <sz val="8"/>
      <color theme="1"/>
      <name val="Arial"/>
      <family val="2"/>
    </font>
    <font>
      <sz val="7"/>
      <color rgb="FFFF0000"/>
      <name val="Arial"/>
      <family val="2"/>
    </font>
    <font>
      <b/>
      <sz val="11"/>
      <color rgb="FF0070C0"/>
      <name val="Calibri"/>
      <family val="2"/>
      <scheme val="minor"/>
    </font>
    <font>
      <b/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name val="Arial"/>
      <family val="2"/>
    </font>
    <font>
      <sz val="7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F0"/>
        <bgColor indexed="0"/>
      </patternFill>
    </fill>
    <fill>
      <patternFill patternType="solid">
        <fgColor rgb="FF0070C0"/>
        <bgColor indexed="0"/>
      </patternFill>
    </fill>
    <fill>
      <patternFill patternType="solid">
        <fgColor theme="8" tint="0.79998168889431442"/>
        <bgColor indexed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0"/>
      </patternFill>
    </fill>
    <fill>
      <patternFill patternType="solid">
        <fgColor rgb="FFFF0000"/>
        <bgColor indexed="0"/>
      </patternFill>
    </fill>
    <fill>
      <patternFill patternType="solid">
        <fgColor theme="9" tint="0.39997558519241921"/>
        <bgColor indexed="0"/>
      </patternFill>
    </fill>
  </fills>
  <borders count="13">
    <border>
      <left/>
      <right/>
      <top/>
      <bottom/>
      <diagonal/>
    </border>
    <border>
      <left/>
      <right/>
      <top style="thick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4" fillId="0" borderId="0" xfId="2"/>
    <xf numFmtId="164" fontId="0" fillId="0" borderId="0" xfId="3" applyFont="1"/>
    <xf numFmtId="0" fontId="4" fillId="0" borderId="1" xfId="2" applyBorder="1" applyAlignment="1" applyProtection="1">
      <alignment vertical="top" wrapText="1"/>
      <protection locked="0"/>
    </xf>
    <xf numFmtId="164" fontId="0" fillId="0" borderId="1" xfId="3" applyFont="1" applyBorder="1" applyAlignment="1" applyProtection="1">
      <alignment vertical="top" wrapText="1"/>
      <protection locked="0"/>
    </xf>
    <xf numFmtId="164" fontId="10" fillId="0" borderId="0" xfId="3" applyFont="1"/>
    <xf numFmtId="164" fontId="12" fillId="0" borderId="0" xfId="3" applyFont="1" applyAlignment="1" applyProtection="1">
      <alignment horizontal="right" vertical="top" wrapText="1" readingOrder="1"/>
      <protection locked="0"/>
    </xf>
    <xf numFmtId="0" fontId="9" fillId="0" borderId="0" xfId="2" applyFont="1" applyAlignment="1" applyProtection="1">
      <alignment horizontal="left" vertical="top" wrapText="1" readingOrder="1"/>
      <protection locked="0"/>
    </xf>
    <xf numFmtId="164" fontId="12" fillId="0" borderId="0" xfId="3" applyFont="1" applyBorder="1" applyAlignment="1" applyProtection="1">
      <alignment horizontal="right" vertical="top" wrapText="1" readingOrder="1"/>
      <protection locked="0"/>
    </xf>
    <xf numFmtId="0" fontId="9" fillId="0" borderId="0" xfId="2" applyFont="1" applyBorder="1" applyAlignment="1" applyProtection="1">
      <alignment horizontal="left" vertical="top" wrapText="1" readingOrder="1"/>
      <protection locked="0"/>
    </xf>
    <xf numFmtId="0" fontId="11" fillId="0" borderId="2" xfId="2" applyFont="1" applyBorder="1" applyAlignment="1" applyProtection="1">
      <alignment horizontal="left" vertical="top" wrapText="1" readingOrder="1"/>
      <protection locked="0"/>
    </xf>
    <xf numFmtId="0" fontId="11" fillId="0" borderId="2" xfId="2" applyFont="1" applyBorder="1" applyAlignment="1" applyProtection="1">
      <alignment horizontal="center" vertical="top" wrapText="1" readingOrder="1"/>
      <protection locked="0"/>
    </xf>
    <xf numFmtId="165" fontId="11" fillId="0" borderId="2" xfId="2" applyNumberFormat="1" applyFont="1" applyBorder="1" applyAlignment="1" applyProtection="1">
      <alignment horizontal="center" vertical="top" wrapText="1" readingOrder="1"/>
      <protection locked="0"/>
    </xf>
    <xf numFmtId="0" fontId="11" fillId="0" borderId="2" xfId="2" applyFont="1" applyBorder="1" applyAlignment="1" applyProtection="1">
      <alignment horizontal="right" vertical="top" wrapText="1" readingOrder="1"/>
      <protection locked="0"/>
    </xf>
    <xf numFmtId="164" fontId="11" fillId="0" borderId="2" xfId="3" applyFont="1" applyBorder="1" applyAlignment="1" applyProtection="1">
      <alignment horizontal="right" vertical="top" wrapText="1" readingOrder="1"/>
      <protection locked="0"/>
    </xf>
    <xf numFmtId="164" fontId="12" fillId="0" borderId="2" xfId="3" applyFont="1" applyBorder="1" applyAlignment="1" applyProtection="1">
      <alignment horizontal="right" vertical="top" wrapText="1" readingOrder="1"/>
      <protection locked="0"/>
    </xf>
    <xf numFmtId="0" fontId="13" fillId="3" borderId="2" xfId="2" applyFont="1" applyFill="1" applyBorder="1" applyAlignment="1" applyProtection="1">
      <alignment horizontal="center" vertical="top" wrapText="1" readingOrder="1"/>
      <protection locked="0"/>
    </xf>
    <xf numFmtId="164" fontId="13" fillId="3" borderId="2" xfId="3" applyFont="1" applyFill="1" applyBorder="1" applyAlignment="1" applyProtection="1">
      <alignment horizontal="center" vertical="top" wrapText="1" readingOrder="1"/>
      <protection locked="0"/>
    </xf>
    <xf numFmtId="0" fontId="5" fillId="0" borderId="0" xfId="2" applyFont="1" applyAlignment="1" applyProtection="1">
      <alignment vertical="top" wrapText="1" readingOrder="1"/>
      <protection locked="0"/>
    </xf>
    <xf numFmtId="0" fontId="6" fillId="0" borderId="0" xfId="2" applyFont="1" applyAlignment="1" applyProtection="1">
      <alignment horizontal="right" vertical="top" wrapText="1" readingOrder="1"/>
      <protection locked="0"/>
    </xf>
    <xf numFmtId="0" fontId="8" fillId="0" borderId="0" xfId="2" applyFont="1" applyAlignment="1" applyProtection="1">
      <alignment horizontal="left" vertical="top" wrapText="1" readingOrder="1"/>
      <protection locked="0"/>
    </xf>
    <xf numFmtId="0" fontId="9" fillId="0" borderId="0" xfId="2" applyFont="1" applyAlignment="1" applyProtection="1">
      <alignment vertical="top" wrapText="1" readingOrder="1"/>
      <protection locked="0"/>
    </xf>
    <xf numFmtId="0" fontId="4" fillId="0" borderId="2" xfId="2" applyBorder="1" applyAlignment="1" applyProtection="1">
      <alignment vertical="top" wrapText="1"/>
      <protection locked="0"/>
    </xf>
    <xf numFmtId="0" fontId="12" fillId="0" borderId="2" xfId="2" applyFont="1" applyBorder="1" applyAlignment="1" applyProtection="1">
      <alignment horizontal="right" vertical="top" wrapText="1" readingOrder="1"/>
      <protection locked="0"/>
    </xf>
    <xf numFmtId="0" fontId="4" fillId="0" borderId="0" xfId="2" applyBorder="1" applyAlignment="1" applyProtection="1">
      <alignment vertical="top" wrapText="1"/>
      <protection locked="0"/>
    </xf>
    <xf numFmtId="0" fontId="7" fillId="0" borderId="0" xfId="2" applyFont="1" applyAlignment="1" applyProtection="1">
      <alignment horizontal="left" vertical="top" readingOrder="1"/>
      <protection locked="0"/>
    </xf>
    <xf numFmtId="0" fontId="8" fillId="0" borderId="0" xfId="2" applyFont="1" applyBorder="1" applyAlignment="1" applyProtection="1">
      <alignment horizontal="left" vertical="top" readingOrder="1"/>
      <protection locked="0"/>
    </xf>
    <xf numFmtId="0" fontId="4" fillId="0" borderId="0" xfId="2" applyAlignment="1">
      <alignment wrapText="1"/>
    </xf>
    <xf numFmtId="14" fontId="11" fillId="0" borderId="2" xfId="2" applyNumberFormat="1" applyFont="1" applyBorder="1" applyAlignment="1" applyProtection="1">
      <alignment horizontal="center" vertical="top" wrapText="1" readingOrder="1"/>
      <protection locked="0"/>
    </xf>
    <xf numFmtId="0" fontId="4" fillId="0" borderId="0" xfId="2" applyNumberFormat="1"/>
    <xf numFmtId="17" fontId="9" fillId="0" borderId="0" xfId="2" applyNumberFormat="1" applyFont="1" applyAlignment="1" applyProtection="1">
      <alignment horizontal="left" vertical="top" wrapText="1" readingOrder="1"/>
      <protection locked="0"/>
    </xf>
    <xf numFmtId="14" fontId="14" fillId="0" borderId="0" xfId="2" applyNumberFormat="1" applyFont="1"/>
    <xf numFmtId="0" fontId="14" fillId="0" borderId="0" xfId="2" applyFont="1" applyAlignment="1">
      <alignment horizontal="right"/>
    </xf>
    <xf numFmtId="0" fontId="11" fillId="0" borderId="2" xfId="2" applyNumberFormat="1" applyFont="1" applyBorder="1" applyAlignment="1" applyProtection="1">
      <alignment horizontal="center" vertical="top" wrapText="1" readingOrder="1"/>
      <protection locked="0"/>
    </xf>
    <xf numFmtId="43" fontId="11" fillId="0" borderId="2" xfId="1" applyFont="1" applyBorder="1" applyAlignment="1" applyProtection="1">
      <alignment horizontal="right" vertical="top" wrapText="1" readingOrder="1"/>
      <protection locked="0"/>
    </xf>
    <xf numFmtId="0" fontId="15" fillId="4" borderId="2" xfId="2" applyFont="1" applyFill="1" applyBorder="1" applyAlignment="1" applyProtection="1">
      <alignment horizontal="center" vertical="top" wrapText="1" readingOrder="1"/>
      <protection locked="0"/>
    </xf>
    <xf numFmtId="0" fontId="11" fillId="5" borderId="2" xfId="2" applyFont="1" applyFill="1" applyBorder="1" applyAlignment="1" applyProtection="1">
      <alignment horizontal="right" vertical="top" wrapText="1" readingOrder="1"/>
      <protection locked="0"/>
    </xf>
    <xf numFmtId="165" fontId="11" fillId="5" borderId="2" xfId="2" applyNumberFormat="1" applyFont="1" applyFill="1" applyBorder="1" applyAlignment="1" applyProtection="1">
      <alignment horizontal="right" vertical="top" wrapText="1" readingOrder="1"/>
      <protection locked="0"/>
    </xf>
    <xf numFmtId="0" fontId="11" fillId="5" borderId="2" xfId="2" applyNumberFormat="1" applyFont="1" applyFill="1" applyBorder="1" applyAlignment="1" applyProtection="1">
      <alignment horizontal="center" vertical="top" wrapText="1" readingOrder="1"/>
      <protection locked="0"/>
    </xf>
    <xf numFmtId="0" fontId="11" fillId="0" borderId="0" xfId="2" applyFont="1" applyFill="1" applyBorder="1" applyAlignment="1" applyProtection="1">
      <alignment horizontal="left" vertical="top" wrapText="1" readingOrder="1"/>
      <protection locked="0"/>
    </xf>
    <xf numFmtId="0" fontId="13" fillId="2" borderId="2" xfId="2" applyFont="1" applyFill="1" applyBorder="1" applyAlignment="1" applyProtection="1">
      <alignment horizontal="center" vertical="top" wrapText="1" readingOrder="1"/>
      <protection locked="0"/>
    </xf>
    <xf numFmtId="0" fontId="13" fillId="3" borderId="3" xfId="2" applyFont="1" applyFill="1" applyBorder="1" applyAlignment="1" applyProtection="1">
      <alignment horizontal="center" vertical="top" wrapText="1" readingOrder="1"/>
      <protection locked="0"/>
    </xf>
    <xf numFmtId="0" fontId="11" fillId="5" borderId="2" xfId="2" applyFont="1" applyFill="1" applyBorder="1" applyAlignment="1" applyProtection="1">
      <alignment horizontal="left" vertical="top" wrapText="1" readingOrder="1"/>
      <protection locked="0"/>
    </xf>
    <xf numFmtId="0" fontId="3" fillId="6" borderId="4" xfId="0" applyFont="1" applyFill="1" applyBorder="1"/>
    <xf numFmtId="0" fontId="0" fillId="6" borderId="5" xfId="0" applyFill="1" applyBorder="1"/>
    <xf numFmtId="0" fontId="0" fillId="6" borderId="7" xfId="0" applyFill="1" applyBorder="1"/>
    <xf numFmtId="0" fontId="0" fillId="6" borderId="0" xfId="0" applyFill="1" applyBorder="1"/>
    <xf numFmtId="0" fontId="14" fillId="6" borderId="0" xfId="2" applyFont="1" applyFill="1" applyBorder="1" applyAlignment="1">
      <alignment horizontal="right"/>
    </xf>
    <xf numFmtId="14" fontId="14" fillId="6" borderId="0" xfId="2" applyNumberFormat="1" applyFont="1" applyFill="1" applyBorder="1"/>
    <xf numFmtId="0" fontId="14" fillId="6" borderId="7" xfId="2" applyFont="1" applyFill="1" applyBorder="1" applyAlignment="1">
      <alignment horizontal="right"/>
    </xf>
    <xf numFmtId="0" fontId="2" fillId="6" borderId="0" xfId="0" applyFont="1" applyFill="1" applyBorder="1"/>
    <xf numFmtId="0" fontId="13" fillId="3" borderId="9" xfId="2" applyFont="1" applyFill="1" applyBorder="1" applyAlignment="1" applyProtection="1">
      <alignment horizontal="center" vertical="top" wrapText="1" readingOrder="1"/>
      <protection locked="0"/>
    </xf>
    <xf numFmtId="0" fontId="11" fillId="0" borderId="9" xfId="2" applyFont="1" applyBorder="1" applyAlignment="1" applyProtection="1">
      <alignment horizontal="center" vertical="top" wrapText="1" readingOrder="1"/>
      <protection locked="0"/>
    </xf>
    <xf numFmtId="0" fontId="0" fillId="6" borderId="10" xfId="0" applyFill="1" applyBorder="1"/>
    <xf numFmtId="0" fontId="0" fillId="6" borderId="11" xfId="0" applyFill="1" applyBorder="1"/>
    <xf numFmtId="0" fontId="0" fillId="6" borderId="6" xfId="0" applyFill="1" applyBorder="1"/>
    <xf numFmtId="0" fontId="0" fillId="6" borderId="8" xfId="0" applyFill="1" applyBorder="1"/>
    <xf numFmtId="0" fontId="14" fillId="6" borderId="8" xfId="2" applyFont="1" applyFill="1" applyBorder="1" applyAlignment="1">
      <alignment horizontal="right"/>
    </xf>
    <xf numFmtId="0" fontId="4" fillId="6" borderId="8" xfId="2" applyFill="1" applyBorder="1" applyAlignment="1">
      <alignment wrapText="1"/>
    </xf>
    <xf numFmtId="0" fontId="0" fillId="6" borderId="12" xfId="0" applyFill="1" applyBorder="1"/>
    <xf numFmtId="0" fontId="3" fillId="6" borderId="0" xfId="0" applyFont="1" applyFill="1" applyBorder="1"/>
    <xf numFmtId="0" fontId="17" fillId="0" borderId="0" xfId="0" applyFont="1"/>
    <xf numFmtId="0" fontId="16" fillId="0" borderId="0" xfId="2" applyFont="1" applyFill="1" applyBorder="1" applyAlignment="1" applyProtection="1">
      <alignment horizontal="center" wrapText="1" readingOrder="1"/>
      <protection locked="0"/>
    </xf>
    <xf numFmtId="0" fontId="16" fillId="0" borderId="0" xfId="2" applyFont="1" applyFill="1" applyBorder="1" applyAlignment="1" applyProtection="1">
      <alignment horizontal="center" readingOrder="1"/>
      <protection locked="0"/>
    </xf>
    <xf numFmtId="0" fontId="0" fillId="7" borderId="0" xfId="0" applyFill="1"/>
    <xf numFmtId="0" fontId="18" fillId="0" borderId="0" xfId="0" applyFont="1" applyAlignment="1">
      <alignment horizontal="left" vertical="top"/>
    </xf>
    <xf numFmtId="0" fontId="18" fillId="0" borderId="0" xfId="0" applyFont="1"/>
    <xf numFmtId="43" fontId="21" fillId="8" borderId="2" xfId="1" applyFont="1" applyFill="1" applyBorder="1" applyAlignment="1" applyProtection="1">
      <alignment horizontal="center" vertical="top" wrapText="1" readingOrder="1"/>
      <protection locked="0"/>
    </xf>
    <xf numFmtId="43" fontId="22" fillId="7" borderId="2" xfId="1" applyFont="1" applyFill="1" applyBorder="1" applyAlignment="1" applyProtection="1">
      <alignment horizontal="right" vertical="top" wrapText="1" readingOrder="1"/>
      <protection locked="0"/>
    </xf>
    <xf numFmtId="0" fontId="21" fillId="8" borderId="2" xfId="2" applyFont="1" applyFill="1" applyBorder="1" applyAlignment="1" applyProtection="1">
      <alignment horizontal="center" vertical="top" wrapText="1" readingOrder="1"/>
      <protection locked="0"/>
    </xf>
    <xf numFmtId="0" fontId="22" fillId="7" borderId="2" xfId="2" applyNumberFormat="1" applyFont="1" applyFill="1" applyBorder="1" applyAlignment="1" applyProtection="1">
      <alignment horizontal="center" vertical="top" wrapText="1" readingOrder="1"/>
      <protection locked="0"/>
    </xf>
    <xf numFmtId="165" fontId="11" fillId="7" borderId="2" xfId="2" applyNumberFormat="1" applyFont="1" applyFill="1" applyBorder="1" applyAlignment="1" applyProtection="1">
      <alignment horizontal="center" vertical="top" wrapText="1" readingOrder="1"/>
      <protection locked="0"/>
    </xf>
    <xf numFmtId="164" fontId="21" fillId="8" borderId="2" xfId="3" applyFont="1" applyFill="1" applyBorder="1" applyAlignment="1" applyProtection="1">
      <alignment horizontal="center" vertical="top" wrapText="1" readingOrder="1"/>
      <protection locked="0"/>
    </xf>
    <xf numFmtId="0" fontId="21" fillId="9" borderId="2" xfId="2" applyFont="1" applyFill="1" applyBorder="1" applyAlignment="1" applyProtection="1">
      <alignment horizontal="center" vertical="top" wrapText="1" readingOrder="1"/>
      <protection locked="0"/>
    </xf>
    <xf numFmtId="0" fontId="0" fillId="7" borderId="5" xfId="0" applyFill="1" applyBorder="1"/>
    <xf numFmtId="0" fontId="0" fillId="7" borderId="0" xfId="0" applyFill="1" applyBorder="1"/>
    <xf numFmtId="0" fontId="0" fillId="7" borderId="0" xfId="0" applyFill="1" applyBorder="1" applyAlignment="1">
      <alignment wrapText="1"/>
    </xf>
    <xf numFmtId="0" fontId="11" fillId="7" borderId="2" xfId="2" applyFont="1" applyFill="1" applyBorder="1" applyAlignment="1" applyProtection="1">
      <alignment horizontal="left" vertical="top" wrapText="1" readingOrder="1"/>
      <protection locked="0"/>
    </xf>
    <xf numFmtId="0" fontId="15" fillId="10" borderId="2" xfId="2" applyFont="1" applyFill="1" applyBorder="1" applyAlignment="1" applyProtection="1">
      <alignment horizontal="center" vertical="top" wrapText="1" readingOrder="1"/>
      <protection locked="0"/>
    </xf>
  </cellXfs>
  <cellStyles count="4">
    <cellStyle name="Millares" xfId="1" builtinId="3"/>
    <cellStyle name="Millares 2" xf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</xdr:row>
      <xdr:rowOff>66676</xdr:rowOff>
    </xdr:from>
    <xdr:to>
      <xdr:col>11</xdr:col>
      <xdr:colOff>657225</xdr:colOff>
      <xdr:row>7</xdr:row>
      <xdr:rowOff>85726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8249" b="10627"/>
        <a:stretch/>
      </xdr:blipFill>
      <xdr:spPr>
        <a:xfrm>
          <a:off x="0" y="1019176"/>
          <a:ext cx="11001375" cy="400050"/>
        </a:xfrm>
        <a:prstGeom prst="rect">
          <a:avLst/>
        </a:prstGeom>
      </xdr:spPr>
    </xdr:pic>
    <xdr:clientData/>
  </xdr:twoCellAnchor>
  <xdr:twoCellAnchor editAs="oneCell">
    <xdr:from>
      <xdr:col>11</xdr:col>
      <xdr:colOff>142875</xdr:colOff>
      <xdr:row>1</xdr:row>
      <xdr:rowOff>47624</xdr:rowOff>
    </xdr:from>
    <xdr:to>
      <xdr:col>11</xdr:col>
      <xdr:colOff>647637</xdr:colOff>
      <xdr:row>2</xdr:row>
      <xdr:rowOff>295275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14756" b="9825"/>
        <a:stretch/>
      </xdr:blipFill>
      <xdr:spPr>
        <a:xfrm>
          <a:off x="9553575" y="238124"/>
          <a:ext cx="504762" cy="438151"/>
        </a:xfrm>
        <a:prstGeom prst="rect">
          <a:avLst/>
        </a:prstGeom>
      </xdr:spPr>
    </xdr:pic>
    <xdr:clientData/>
  </xdr:twoCellAnchor>
  <xdr:twoCellAnchor editAs="oneCell">
    <xdr:from>
      <xdr:col>11</xdr:col>
      <xdr:colOff>666750</xdr:colOff>
      <xdr:row>1</xdr:row>
      <xdr:rowOff>47625</xdr:rowOff>
    </xdr:from>
    <xdr:to>
      <xdr:col>12</xdr:col>
      <xdr:colOff>876179</xdr:colOff>
      <xdr:row>2</xdr:row>
      <xdr:rowOff>295220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077450" y="238125"/>
          <a:ext cx="971429" cy="43809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9526</xdr:rowOff>
    </xdr:from>
    <xdr:to>
      <xdr:col>1</xdr:col>
      <xdr:colOff>1000126</xdr:colOff>
      <xdr:row>3</xdr:row>
      <xdr:rowOff>38102</xdr:rowOff>
    </xdr:to>
    <xdr:pic>
      <xdr:nvPicPr>
        <xdr:cNvPr id="2" name="Picture 0" descr="7e478f4c25c94f2e8e8e5f038d59279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9526"/>
          <a:ext cx="971551" cy="61912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T27"/>
  <sheetViews>
    <sheetView showGridLines="0" tabSelected="1" topLeftCell="D1" workbookViewId="0">
      <selection activeCell="H8" sqref="H8"/>
    </sheetView>
  </sheetViews>
  <sheetFormatPr baseColWidth="10" defaultRowHeight="15" x14ac:dyDescent="0.25"/>
  <cols>
    <col min="4" max="4" width="8.7109375" customWidth="1"/>
    <col min="5" max="5" width="10.28515625" customWidth="1"/>
    <col min="6" max="6" width="52.42578125" customWidth="1"/>
    <col min="7" max="7" width="6.7109375" customWidth="1"/>
    <col min="8" max="8" width="12.140625" customWidth="1"/>
    <col min="9" max="9" width="7.7109375" customWidth="1"/>
    <col min="13" max="13" width="13.140625" customWidth="1"/>
  </cols>
  <sheetData>
    <row r="1" spans="1:254" x14ac:dyDescent="0.25">
      <c r="A1" s="43" t="s">
        <v>91</v>
      </c>
      <c r="B1" s="44"/>
      <c r="C1" s="44"/>
      <c r="D1" s="44"/>
      <c r="E1" s="44"/>
      <c r="F1" s="74" t="s">
        <v>101</v>
      </c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55"/>
    </row>
    <row r="2" spans="1:254" x14ac:dyDescent="0.25">
      <c r="A2" s="45"/>
      <c r="B2" s="46"/>
      <c r="C2" s="46"/>
      <c r="D2" s="46"/>
      <c r="E2" s="46"/>
      <c r="F2" s="75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56"/>
    </row>
    <row r="3" spans="1:254" ht="60" x14ac:dyDescent="0.25">
      <c r="A3" s="45"/>
      <c r="B3" s="47" t="s">
        <v>56</v>
      </c>
      <c r="C3" s="48">
        <v>42999</v>
      </c>
      <c r="D3" s="48"/>
      <c r="E3" s="46"/>
      <c r="F3" s="76" t="s">
        <v>102</v>
      </c>
      <c r="G3" s="60"/>
      <c r="H3" s="46"/>
      <c r="I3" s="46"/>
      <c r="J3" s="60" t="s">
        <v>94</v>
      </c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56"/>
    </row>
    <row r="4" spans="1:254" x14ac:dyDescent="0.25">
      <c r="A4" s="45"/>
      <c r="B4" s="47" t="s">
        <v>57</v>
      </c>
      <c r="C4" s="48">
        <v>43028</v>
      </c>
      <c r="D4" s="48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56"/>
    </row>
    <row r="5" spans="1:254" x14ac:dyDescent="0.25">
      <c r="A5" s="49"/>
      <c r="B5" s="48"/>
      <c r="C5" s="47"/>
      <c r="D5" s="47"/>
      <c r="E5" s="48"/>
      <c r="F5" s="47"/>
      <c r="G5" s="48"/>
      <c r="H5" s="47"/>
      <c r="I5" s="48"/>
      <c r="J5" s="47"/>
      <c r="K5" s="47"/>
      <c r="L5" s="48"/>
      <c r="M5" s="48"/>
      <c r="N5" s="48"/>
      <c r="O5" s="47"/>
      <c r="P5" s="47"/>
      <c r="Q5" s="48"/>
      <c r="R5" s="47"/>
      <c r="S5" s="48"/>
      <c r="T5" s="47"/>
      <c r="U5" s="48"/>
      <c r="V5" s="47"/>
      <c r="W5" s="48"/>
      <c r="X5" s="57"/>
      <c r="Y5" s="31"/>
      <c r="Z5" s="32"/>
      <c r="AA5" s="31"/>
      <c r="AB5" s="32"/>
      <c r="AC5" s="31"/>
      <c r="AD5" s="32"/>
      <c r="AE5" s="31"/>
      <c r="AF5" s="32"/>
      <c r="AG5" s="31"/>
      <c r="AH5" s="32"/>
      <c r="AI5" s="31"/>
      <c r="AJ5" s="32"/>
      <c r="AK5" s="31"/>
      <c r="AL5" s="32"/>
      <c r="AM5" s="31"/>
      <c r="AN5" s="32"/>
      <c r="AO5" s="31"/>
      <c r="AP5" s="32"/>
      <c r="AQ5" s="31"/>
      <c r="AR5" s="32"/>
      <c r="AS5" s="31"/>
      <c r="AT5" s="32"/>
      <c r="AU5" s="31"/>
      <c r="AV5" s="32"/>
      <c r="AW5" s="31"/>
      <c r="AX5" s="32"/>
      <c r="AY5" s="31"/>
      <c r="AZ5" s="32"/>
      <c r="BA5" s="31"/>
      <c r="BB5" s="32"/>
      <c r="BC5" s="31"/>
      <c r="BD5" s="32"/>
      <c r="BE5" s="31"/>
      <c r="BF5" s="32"/>
      <c r="BG5" s="31"/>
      <c r="BH5" s="32"/>
      <c r="BI5" s="31"/>
      <c r="BJ5" s="32"/>
      <c r="BK5" s="31"/>
      <c r="BL5" s="32"/>
      <c r="BM5" s="31"/>
      <c r="BN5" s="32"/>
      <c r="BO5" s="31"/>
      <c r="BP5" s="32"/>
      <c r="BQ5" s="31"/>
      <c r="BR5" s="32"/>
      <c r="BS5" s="31"/>
      <c r="BT5" s="32"/>
      <c r="BU5" s="31"/>
      <c r="BV5" s="32"/>
      <c r="BW5" s="31"/>
      <c r="BX5" s="32"/>
      <c r="BY5" s="31"/>
      <c r="BZ5" s="32"/>
      <c r="CA5" s="31"/>
      <c r="CB5" s="32"/>
      <c r="CC5" s="31"/>
      <c r="CD5" s="32"/>
      <c r="CE5" s="31"/>
      <c r="CF5" s="32"/>
      <c r="CG5" s="31"/>
      <c r="CH5" s="32"/>
      <c r="CI5" s="31"/>
      <c r="CJ5" s="32"/>
      <c r="CK5" s="31"/>
      <c r="CL5" s="32"/>
      <c r="CM5" s="31"/>
      <c r="CN5" s="32"/>
      <c r="CO5" s="31"/>
      <c r="CP5" s="32"/>
      <c r="CQ5" s="31"/>
      <c r="CR5" s="32"/>
      <c r="CS5" s="31"/>
      <c r="CT5" s="32"/>
      <c r="CU5" s="31"/>
      <c r="CV5" s="32"/>
      <c r="CW5" s="31"/>
      <c r="CX5" s="32"/>
      <c r="CY5" s="31"/>
      <c r="CZ5" s="32"/>
      <c r="DA5" s="31"/>
      <c r="DB5" s="32"/>
      <c r="DC5" s="31"/>
      <c r="DD5" s="32"/>
      <c r="DE5" s="31"/>
      <c r="DF5" s="32"/>
      <c r="DG5" s="31"/>
      <c r="DH5" s="32"/>
      <c r="DI5" s="31"/>
      <c r="DJ5" s="32"/>
      <c r="DK5" s="31"/>
      <c r="DL5" s="32"/>
      <c r="DM5" s="31"/>
      <c r="DN5" s="32"/>
      <c r="DO5" s="31"/>
      <c r="DP5" s="32"/>
      <c r="DQ5" s="31"/>
      <c r="DR5" s="32"/>
      <c r="DS5" s="31"/>
      <c r="DT5" s="32"/>
      <c r="DU5" s="31"/>
      <c r="DV5" s="32"/>
      <c r="DW5" s="31"/>
      <c r="DX5" s="32"/>
      <c r="DY5" s="31"/>
      <c r="DZ5" s="32"/>
      <c r="EA5" s="31"/>
      <c r="EB5" s="32"/>
      <c r="EC5" s="31"/>
      <c r="ED5" s="32"/>
      <c r="EE5" s="31"/>
      <c r="EF5" s="32"/>
      <c r="EG5" s="31"/>
      <c r="EH5" s="32"/>
      <c r="EI5" s="31"/>
      <c r="EJ5" s="32"/>
      <c r="EK5" s="31"/>
      <c r="EL5" s="32"/>
      <c r="EM5" s="31"/>
      <c r="EN5" s="32"/>
      <c r="EO5" s="31"/>
      <c r="EP5" s="32"/>
      <c r="EQ5" s="31"/>
      <c r="ER5" s="32"/>
      <c r="ES5" s="31"/>
      <c r="ET5" s="32"/>
      <c r="EU5" s="31"/>
      <c r="EV5" s="32"/>
      <c r="EW5" s="31"/>
      <c r="EX5" s="32"/>
      <c r="EY5" s="31"/>
      <c r="EZ5" s="32"/>
      <c r="FA5" s="31"/>
      <c r="FB5" s="32"/>
      <c r="FC5" s="31"/>
      <c r="FD5" s="32"/>
      <c r="FE5" s="31"/>
      <c r="FF5" s="32"/>
      <c r="FG5" s="31"/>
      <c r="FH5" s="32"/>
      <c r="FI5" s="31"/>
      <c r="FJ5" s="32"/>
      <c r="FK5" s="31"/>
      <c r="FL5" s="32"/>
      <c r="FM5" s="31"/>
      <c r="FN5" s="32"/>
      <c r="FO5" s="31"/>
      <c r="FP5" s="32"/>
      <c r="FQ5" s="31"/>
      <c r="FR5" s="32"/>
      <c r="FS5" s="31"/>
      <c r="FT5" s="32"/>
      <c r="FU5" s="31"/>
      <c r="FV5" s="32"/>
      <c r="FW5" s="31"/>
      <c r="FX5" s="32"/>
      <c r="FY5" s="31"/>
      <c r="FZ5" s="32"/>
      <c r="GA5" s="31"/>
      <c r="GB5" s="32"/>
      <c r="GC5" s="31"/>
      <c r="GD5" s="32"/>
      <c r="GE5" s="31"/>
      <c r="GF5" s="32"/>
      <c r="GG5" s="31"/>
      <c r="GH5" s="32"/>
      <c r="GI5" s="31"/>
      <c r="GJ5" s="32"/>
      <c r="GK5" s="31"/>
      <c r="GL5" s="32"/>
      <c r="GM5" s="31"/>
      <c r="GN5" s="32"/>
      <c r="GO5" s="31"/>
      <c r="GP5" s="32"/>
      <c r="GQ5" s="31"/>
      <c r="GR5" s="32"/>
      <c r="GS5" s="31"/>
      <c r="GT5" s="32"/>
      <c r="GU5" s="31"/>
      <c r="GV5" s="32"/>
      <c r="GW5" s="31"/>
      <c r="GX5" s="32"/>
      <c r="GY5" s="31"/>
      <c r="GZ5" s="32"/>
      <c r="HA5" s="31"/>
      <c r="HB5" s="32"/>
      <c r="HC5" s="31"/>
      <c r="HD5" s="32"/>
      <c r="HE5" s="31"/>
      <c r="HF5" s="32"/>
      <c r="HG5" s="31"/>
      <c r="HH5" s="32"/>
      <c r="HI5" s="31"/>
      <c r="HJ5" s="32"/>
      <c r="HK5" s="31"/>
      <c r="HL5" s="32"/>
      <c r="HM5" s="31"/>
      <c r="HN5" s="32"/>
      <c r="HO5" s="31"/>
      <c r="HP5" s="32"/>
      <c r="HQ5" s="31"/>
      <c r="HR5" s="32"/>
      <c r="HS5" s="31"/>
      <c r="HT5" s="32"/>
      <c r="HU5" s="31"/>
      <c r="HV5" s="32"/>
      <c r="HW5" s="31"/>
      <c r="HX5" s="32"/>
      <c r="HY5" s="31"/>
      <c r="HZ5" s="32"/>
      <c r="IA5" s="31"/>
      <c r="IB5" s="32"/>
      <c r="IC5" s="31"/>
      <c r="ID5" s="32"/>
      <c r="IE5" s="31"/>
      <c r="IF5" s="32"/>
      <c r="IG5" s="31"/>
      <c r="IH5" s="32"/>
      <c r="II5" s="31"/>
      <c r="IJ5" s="32"/>
      <c r="IK5" s="31"/>
      <c r="IL5" s="32"/>
      <c r="IM5" s="31"/>
      <c r="IN5" s="32"/>
      <c r="IO5" s="31"/>
      <c r="IP5" s="32"/>
      <c r="IQ5" s="31"/>
      <c r="IR5" s="32"/>
      <c r="IS5" s="31"/>
      <c r="IT5" s="32"/>
    </row>
    <row r="6" spans="1:254" x14ac:dyDescent="0.25">
      <c r="A6" s="45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56"/>
    </row>
    <row r="7" spans="1:254" x14ac:dyDescent="0.25">
      <c r="A7" s="45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56"/>
    </row>
    <row r="8" spans="1:254" x14ac:dyDescent="0.25">
      <c r="A8" s="45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50" t="s">
        <v>69</v>
      </c>
      <c r="S8" s="46"/>
      <c r="T8" s="50" t="s">
        <v>69</v>
      </c>
      <c r="U8" s="46"/>
      <c r="V8" s="46"/>
      <c r="W8" s="50" t="s">
        <v>69</v>
      </c>
      <c r="X8" s="56"/>
    </row>
    <row r="9" spans="1:254" s="27" customFormat="1" ht="39.75" customHeight="1" x14ac:dyDescent="0.2">
      <c r="A9" s="51" t="s">
        <v>64</v>
      </c>
      <c r="B9" s="16" t="s">
        <v>68</v>
      </c>
      <c r="C9" s="16" t="s">
        <v>65</v>
      </c>
      <c r="D9" s="16" t="s">
        <v>71</v>
      </c>
      <c r="E9" s="16" t="s">
        <v>70</v>
      </c>
      <c r="F9" s="16" t="s">
        <v>75</v>
      </c>
      <c r="G9" s="16" t="s">
        <v>7</v>
      </c>
      <c r="H9" s="16" t="s">
        <v>8</v>
      </c>
      <c r="I9" s="78" t="s">
        <v>60</v>
      </c>
      <c r="J9" s="16" t="s">
        <v>80</v>
      </c>
      <c r="K9" s="16" t="s">
        <v>51</v>
      </c>
      <c r="L9" s="78" t="s">
        <v>52</v>
      </c>
      <c r="M9" s="78" t="s">
        <v>62</v>
      </c>
      <c r="N9" s="16" t="s">
        <v>9</v>
      </c>
      <c r="O9" s="16" t="s">
        <v>81</v>
      </c>
      <c r="P9" s="69" t="s">
        <v>11</v>
      </c>
      <c r="Q9" s="78" t="s">
        <v>103</v>
      </c>
      <c r="R9" s="35" t="s">
        <v>59</v>
      </c>
      <c r="S9" s="67" t="s">
        <v>12</v>
      </c>
      <c r="T9" s="35" t="s">
        <v>58</v>
      </c>
      <c r="U9" s="73" t="s">
        <v>13</v>
      </c>
      <c r="V9" s="72" t="s">
        <v>63</v>
      </c>
      <c r="W9" s="35" t="s">
        <v>16</v>
      </c>
      <c r="X9" s="58"/>
    </row>
    <row r="10" spans="1:254" ht="9.75" customHeight="1" x14ac:dyDescent="0.25">
      <c r="A10" s="52">
        <v>16082</v>
      </c>
      <c r="B10" s="10" t="s">
        <v>66</v>
      </c>
      <c r="C10" s="10" t="s">
        <v>67</v>
      </c>
      <c r="D10" s="10">
        <v>4800005674</v>
      </c>
      <c r="E10" s="11" t="s">
        <v>18</v>
      </c>
      <c r="F10" s="10" t="s">
        <v>61</v>
      </c>
      <c r="G10" s="10" t="s">
        <v>20</v>
      </c>
      <c r="H10" s="10" t="s">
        <v>21</v>
      </c>
      <c r="I10" s="77"/>
      <c r="J10" s="11" t="s">
        <v>23</v>
      </c>
      <c r="K10" s="28">
        <v>43013</v>
      </c>
      <c r="L10" s="28">
        <v>43013</v>
      </c>
      <c r="M10" s="28">
        <v>43027</v>
      </c>
      <c r="N10" s="11"/>
      <c r="O10" s="11"/>
      <c r="P10" s="71">
        <v>1</v>
      </c>
      <c r="Q10" s="12">
        <v>15</v>
      </c>
      <c r="R10" s="36">
        <v>5</v>
      </c>
      <c r="S10" s="68">
        <f>+Q10-R10</f>
        <v>10</v>
      </c>
      <c r="T10" s="38">
        <v>2</v>
      </c>
      <c r="U10" s="70">
        <f>IF(((IF(M10="",$C$4,M10)-IF(L10&gt;=$C$3,L10,$C$3))+1)&lt;=0,0,((IF(M10="",$C$4,M10)-IF(L10&gt;=$C$3,L10,$C$3))+1))-T10</f>
        <v>13</v>
      </c>
      <c r="V10" s="14">
        <f>+S10*U10*P10</f>
        <v>130</v>
      </c>
      <c r="W10" s="42" t="s">
        <v>24</v>
      </c>
      <c r="X10" s="56"/>
    </row>
    <row r="11" spans="1:254" ht="9.75" customHeight="1" x14ac:dyDescent="0.25">
      <c r="A11" s="52">
        <v>16082</v>
      </c>
      <c r="B11" s="10" t="s">
        <v>66</v>
      </c>
      <c r="C11" s="10" t="s">
        <v>67</v>
      </c>
      <c r="D11" s="10">
        <v>4800005674</v>
      </c>
      <c r="E11" s="11" t="s">
        <v>25</v>
      </c>
      <c r="F11" s="10" t="s">
        <v>26</v>
      </c>
      <c r="G11" s="10" t="s">
        <v>20</v>
      </c>
      <c r="H11" s="10" t="s">
        <v>21</v>
      </c>
      <c r="I11" s="77"/>
      <c r="J11" s="11" t="s">
        <v>23</v>
      </c>
      <c r="K11" s="11" t="s">
        <v>22</v>
      </c>
      <c r="L11" s="28">
        <v>42999</v>
      </c>
      <c r="M11" s="11"/>
      <c r="N11" s="11"/>
      <c r="O11" s="11"/>
      <c r="P11" s="71">
        <v>1</v>
      </c>
      <c r="Q11" s="12">
        <v>4.7</v>
      </c>
      <c r="R11" s="36">
        <v>4</v>
      </c>
      <c r="S11" s="68">
        <f t="shared" ref="S11:S20" si="0">+Q11-R11</f>
        <v>0.70000000000000018</v>
      </c>
      <c r="T11" s="38"/>
      <c r="U11" s="70">
        <f t="shared" ref="U11:U20" si="1">IF(((IF(M11="",$C$4,M11)-IF(L11&gt;=$C$3,L11,$C$3))+1)&lt;=0,0,((IF(M11="",$C$4,M11)-IF(L11&gt;=$C$3,L11,$C$3))+1))-T11</f>
        <v>30</v>
      </c>
      <c r="V11" s="14">
        <f t="shared" ref="V11:V20" si="2">+S11*U11*P11</f>
        <v>21.000000000000007</v>
      </c>
      <c r="W11" s="42" t="s">
        <v>24</v>
      </c>
      <c r="X11" s="56"/>
    </row>
    <row r="12" spans="1:254" ht="9.75" customHeight="1" x14ac:dyDescent="0.25">
      <c r="A12" s="52">
        <v>16082</v>
      </c>
      <c r="B12" s="10" t="s">
        <v>66</v>
      </c>
      <c r="C12" s="10" t="s">
        <v>67</v>
      </c>
      <c r="D12" s="10">
        <v>4800005674</v>
      </c>
      <c r="E12" s="11" t="s">
        <v>27</v>
      </c>
      <c r="F12" s="10" t="s">
        <v>28</v>
      </c>
      <c r="G12" s="10" t="s">
        <v>20</v>
      </c>
      <c r="H12" s="10" t="s">
        <v>21</v>
      </c>
      <c r="I12" s="77"/>
      <c r="J12" s="11" t="s">
        <v>23</v>
      </c>
      <c r="K12" s="11" t="s">
        <v>22</v>
      </c>
      <c r="L12" s="28">
        <v>42999</v>
      </c>
      <c r="M12" s="11"/>
      <c r="N12" s="11"/>
      <c r="O12" s="11"/>
      <c r="P12" s="71">
        <v>1</v>
      </c>
      <c r="Q12" s="12">
        <v>4.7</v>
      </c>
      <c r="R12" s="36"/>
      <c r="S12" s="68">
        <f t="shared" si="0"/>
        <v>4.7</v>
      </c>
      <c r="T12" s="38"/>
      <c r="U12" s="70">
        <f t="shared" si="1"/>
        <v>30</v>
      </c>
      <c r="V12" s="14">
        <f t="shared" si="2"/>
        <v>141</v>
      </c>
      <c r="W12" s="42" t="s">
        <v>24</v>
      </c>
      <c r="X12" s="56"/>
    </row>
    <row r="13" spans="1:254" ht="9.75" customHeight="1" x14ac:dyDescent="0.25">
      <c r="A13" s="52">
        <v>16082</v>
      </c>
      <c r="B13" s="10" t="s">
        <v>66</v>
      </c>
      <c r="C13" s="10" t="s">
        <v>67</v>
      </c>
      <c r="D13" s="10">
        <v>4800005674</v>
      </c>
      <c r="E13" s="11" t="s">
        <v>29</v>
      </c>
      <c r="F13" s="10" t="s">
        <v>30</v>
      </c>
      <c r="G13" s="10" t="s">
        <v>20</v>
      </c>
      <c r="H13" s="10" t="s">
        <v>21</v>
      </c>
      <c r="I13" s="77"/>
      <c r="J13" s="11" t="s">
        <v>23</v>
      </c>
      <c r="K13" s="11" t="s">
        <v>22</v>
      </c>
      <c r="L13" s="28">
        <v>42999</v>
      </c>
      <c r="M13" s="28">
        <v>43027</v>
      </c>
      <c r="N13" s="11"/>
      <c r="O13" s="11"/>
      <c r="P13" s="71">
        <v>1</v>
      </c>
      <c r="Q13" s="12">
        <v>8.4</v>
      </c>
      <c r="R13" s="36"/>
      <c r="S13" s="68">
        <f t="shared" si="0"/>
        <v>8.4</v>
      </c>
      <c r="T13" s="38"/>
      <c r="U13" s="70">
        <f t="shared" si="1"/>
        <v>29</v>
      </c>
      <c r="V13" s="14">
        <f t="shared" si="2"/>
        <v>243.60000000000002</v>
      </c>
      <c r="W13" s="42" t="s">
        <v>24</v>
      </c>
      <c r="X13" s="56"/>
    </row>
    <row r="14" spans="1:254" ht="9.75" customHeight="1" x14ac:dyDescent="0.25">
      <c r="A14" s="52">
        <v>16082</v>
      </c>
      <c r="B14" s="10" t="s">
        <v>66</v>
      </c>
      <c r="C14" s="10" t="s">
        <v>67</v>
      </c>
      <c r="D14" s="10">
        <v>4800005674</v>
      </c>
      <c r="E14" s="11" t="s">
        <v>31</v>
      </c>
      <c r="F14" s="10" t="s">
        <v>32</v>
      </c>
      <c r="G14" s="10" t="s">
        <v>20</v>
      </c>
      <c r="H14" s="10" t="s">
        <v>21</v>
      </c>
      <c r="I14" s="77"/>
      <c r="J14" s="11" t="s">
        <v>23</v>
      </c>
      <c r="K14" s="11" t="s">
        <v>22</v>
      </c>
      <c r="L14" s="28">
        <v>42999</v>
      </c>
      <c r="M14" s="11"/>
      <c r="N14" s="11"/>
      <c r="O14" s="11"/>
      <c r="P14" s="71">
        <v>1</v>
      </c>
      <c r="Q14" s="12">
        <v>11</v>
      </c>
      <c r="R14" s="36"/>
      <c r="S14" s="68">
        <f t="shared" si="0"/>
        <v>11</v>
      </c>
      <c r="T14" s="38"/>
      <c r="U14" s="70">
        <f t="shared" si="1"/>
        <v>30</v>
      </c>
      <c r="V14" s="14">
        <f t="shared" si="2"/>
        <v>330</v>
      </c>
      <c r="W14" s="42" t="s">
        <v>24</v>
      </c>
      <c r="X14" s="56"/>
    </row>
    <row r="15" spans="1:254" ht="9.75" customHeight="1" x14ac:dyDescent="0.25">
      <c r="A15" s="52">
        <v>16082</v>
      </c>
      <c r="B15" s="10" t="s">
        <v>66</v>
      </c>
      <c r="C15" s="10" t="s">
        <v>67</v>
      </c>
      <c r="D15" s="10">
        <v>4800005674</v>
      </c>
      <c r="E15" s="11" t="s">
        <v>18</v>
      </c>
      <c r="F15" s="10" t="s">
        <v>19</v>
      </c>
      <c r="G15" s="10" t="s">
        <v>20</v>
      </c>
      <c r="H15" s="10" t="s">
        <v>21</v>
      </c>
      <c r="I15" s="77"/>
      <c r="J15" s="11" t="s">
        <v>34</v>
      </c>
      <c r="K15" s="11" t="s">
        <v>33</v>
      </c>
      <c r="L15" s="28">
        <v>42999</v>
      </c>
      <c r="M15" s="11"/>
      <c r="N15" s="11"/>
      <c r="O15" s="11"/>
      <c r="P15" s="71">
        <v>1</v>
      </c>
      <c r="Q15" s="12">
        <v>20</v>
      </c>
      <c r="R15" s="36"/>
      <c r="S15" s="68">
        <f t="shared" si="0"/>
        <v>20</v>
      </c>
      <c r="T15" s="38"/>
      <c r="U15" s="70">
        <f t="shared" si="1"/>
        <v>30</v>
      </c>
      <c r="V15" s="14">
        <f t="shared" si="2"/>
        <v>600</v>
      </c>
      <c r="W15" s="42" t="s">
        <v>24</v>
      </c>
      <c r="X15" s="56"/>
    </row>
    <row r="16" spans="1:254" ht="9.75" customHeight="1" x14ac:dyDescent="0.25">
      <c r="A16" s="52">
        <v>16082</v>
      </c>
      <c r="B16" s="10" t="s">
        <v>66</v>
      </c>
      <c r="C16" s="10" t="s">
        <v>67</v>
      </c>
      <c r="D16" s="10">
        <v>4800005674</v>
      </c>
      <c r="E16" s="11" t="s">
        <v>25</v>
      </c>
      <c r="F16" s="10" t="s">
        <v>26</v>
      </c>
      <c r="G16" s="10" t="s">
        <v>20</v>
      </c>
      <c r="H16" s="10" t="s">
        <v>21</v>
      </c>
      <c r="I16" s="77"/>
      <c r="J16" s="11" t="s">
        <v>36</v>
      </c>
      <c r="K16" s="11" t="s">
        <v>35</v>
      </c>
      <c r="L16" s="28">
        <v>42999</v>
      </c>
      <c r="M16" s="11"/>
      <c r="N16" s="11"/>
      <c r="O16" s="11"/>
      <c r="P16" s="71">
        <v>1</v>
      </c>
      <c r="Q16" s="12">
        <v>45</v>
      </c>
      <c r="R16" s="36"/>
      <c r="S16" s="68">
        <f t="shared" si="0"/>
        <v>45</v>
      </c>
      <c r="T16" s="38">
        <v>3</v>
      </c>
      <c r="U16" s="70">
        <f t="shared" si="1"/>
        <v>27</v>
      </c>
      <c r="V16" s="14">
        <f t="shared" si="2"/>
        <v>1215</v>
      </c>
      <c r="W16" s="42" t="s">
        <v>24</v>
      </c>
      <c r="X16" s="56"/>
    </row>
    <row r="17" spans="1:24" ht="9.75" customHeight="1" x14ac:dyDescent="0.25">
      <c r="A17" s="52">
        <v>16082</v>
      </c>
      <c r="B17" s="10" t="s">
        <v>66</v>
      </c>
      <c r="C17" s="10" t="s">
        <v>67</v>
      </c>
      <c r="D17" s="10">
        <v>4800005674</v>
      </c>
      <c r="E17" s="11" t="s">
        <v>27</v>
      </c>
      <c r="F17" s="10" t="s">
        <v>28</v>
      </c>
      <c r="G17" s="10" t="s">
        <v>20</v>
      </c>
      <c r="H17" s="10" t="s">
        <v>21</v>
      </c>
      <c r="I17" s="77"/>
      <c r="J17" s="11" t="s">
        <v>36</v>
      </c>
      <c r="K17" s="11" t="s">
        <v>35</v>
      </c>
      <c r="L17" s="28">
        <v>42999</v>
      </c>
      <c r="M17" s="11"/>
      <c r="N17" s="11"/>
      <c r="O17" s="11"/>
      <c r="P17" s="71">
        <v>1</v>
      </c>
      <c r="Q17" s="12">
        <v>35.9</v>
      </c>
      <c r="R17" s="36"/>
      <c r="S17" s="68">
        <f t="shared" si="0"/>
        <v>35.9</v>
      </c>
      <c r="T17" s="38"/>
      <c r="U17" s="70">
        <f t="shared" si="1"/>
        <v>30</v>
      </c>
      <c r="V17" s="14">
        <f t="shared" si="2"/>
        <v>1077</v>
      </c>
      <c r="W17" s="42" t="s">
        <v>24</v>
      </c>
      <c r="X17" s="56"/>
    </row>
    <row r="18" spans="1:24" ht="9.75" customHeight="1" x14ac:dyDescent="0.25">
      <c r="A18" s="52">
        <v>16082</v>
      </c>
      <c r="B18" s="10" t="s">
        <v>66</v>
      </c>
      <c r="C18" s="10" t="s">
        <v>67</v>
      </c>
      <c r="D18" s="10">
        <v>4800005674</v>
      </c>
      <c r="E18" s="11" t="s">
        <v>29</v>
      </c>
      <c r="F18" s="10" t="s">
        <v>30</v>
      </c>
      <c r="G18" s="10" t="s">
        <v>20</v>
      </c>
      <c r="H18" s="10" t="s">
        <v>21</v>
      </c>
      <c r="I18" s="77"/>
      <c r="J18" s="11" t="s">
        <v>36</v>
      </c>
      <c r="K18" s="11" t="s">
        <v>35</v>
      </c>
      <c r="L18" s="28">
        <v>42999</v>
      </c>
      <c r="M18" s="11"/>
      <c r="N18" s="11"/>
      <c r="O18" s="11"/>
      <c r="P18" s="71">
        <v>1</v>
      </c>
      <c r="Q18" s="12">
        <v>45</v>
      </c>
      <c r="R18" s="37">
        <f>+S10+Q10-R10</f>
        <v>20</v>
      </c>
      <c r="S18" s="68">
        <f t="shared" si="0"/>
        <v>25</v>
      </c>
      <c r="T18" s="38"/>
      <c r="U18" s="70">
        <f t="shared" si="1"/>
        <v>30</v>
      </c>
      <c r="V18" s="14">
        <f t="shared" si="2"/>
        <v>750</v>
      </c>
      <c r="W18" s="42" t="s">
        <v>24</v>
      </c>
      <c r="X18" s="56"/>
    </row>
    <row r="19" spans="1:24" ht="9.75" customHeight="1" x14ac:dyDescent="0.25">
      <c r="A19" s="52">
        <v>16082</v>
      </c>
      <c r="B19" s="10" t="s">
        <v>66</v>
      </c>
      <c r="C19" s="10" t="s">
        <v>67</v>
      </c>
      <c r="D19" s="10">
        <v>4800005674</v>
      </c>
      <c r="E19" s="11" t="s">
        <v>31</v>
      </c>
      <c r="F19" s="10" t="s">
        <v>32</v>
      </c>
      <c r="G19" s="10" t="s">
        <v>20</v>
      </c>
      <c r="H19" s="10" t="s">
        <v>21</v>
      </c>
      <c r="I19" s="10"/>
      <c r="J19" s="11" t="s">
        <v>36</v>
      </c>
      <c r="K19" s="11" t="s">
        <v>35</v>
      </c>
      <c r="L19" s="28">
        <v>43013</v>
      </c>
      <c r="M19" s="11"/>
      <c r="N19" s="11"/>
      <c r="O19" s="11"/>
      <c r="P19" s="71">
        <v>1</v>
      </c>
      <c r="Q19" s="12">
        <v>60</v>
      </c>
      <c r="R19" s="36"/>
      <c r="S19" s="68">
        <f t="shared" si="0"/>
        <v>60</v>
      </c>
      <c r="T19" s="38"/>
      <c r="U19" s="70">
        <f t="shared" si="1"/>
        <v>16</v>
      </c>
      <c r="V19" s="14">
        <f t="shared" si="2"/>
        <v>960</v>
      </c>
      <c r="W19" s="42" t="s">
        <v>24</v>
      </c>
      <c r="X19" s="56"/>
    </row>
    <row r="20" spans="1:24" ht="9.75" customHeight="1" x14ac:dyDescent="0.25">
      <c r="A20" s="52">
        <v>16082</v>
      </c>
      <c r="B20" s="10" t="s">
        <v>66</v>
      </c>
      <c r="C20" s="10" t="s">
        <v>67</v>
      </c>
      <c r="D20" s="10">
        <v>4800005674</v>
      </c>
      <c r="E20" s="11" t="s">
        <v>18</v>
      </c>
      <c r="F20" s="10" t="s">
        <v>19</v>
      </c>
      <c r="G20" s="10" t="s">
        <v>20</v>
      </c>
      <c r="H20" s="10" t="s">
        <v>21</v>
      </c>
      <c r="I20" s="10"/>
      <c r="J20" s="11" t="s">
        <v>38</v>
      </c>
      <c r="K20" s="11" t="s">
        <v>37</v>
      </c>
      <c r="L20" s="28">
        <v>42999</v>
      </c>
      <c r="M20" s="11"/>
      <c r="N20" s="11"/>
      <c r="O20" s="11"/>
      <c r="P20" s="71">
        <v>1</v>
      </c>
      <c r="Q20" s="12">
        <v>98</v>
      </c>
      <c r="R20" s="36"/>
      <c r="S20" s="34">
        <f t="shared" si="0"/>
        <v>98</v>
      </c>
      <c r="T20" s="38"/>
      <c r="U20" s="70">
        <f t="shared" si="1"/>
        <v>30</v>
      </c>
      <c r="V20" s="14">
        <f t="shared" si="2"/>
        <v>2940</v>
      </c>
      <c r="W20" s="42" t="s">
        <v>24</v>
      </c>
      <c r="X20" s="56"/>
    </row>
    <row r="21" spans="1:24" x14ac:dyDescent="0.25">
      <c r="A21" s="45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50" t="s">
        <v>92</v>
      </c>
      <c r="T21" s="50"/>
      <c r="U21" s="50" t="s">
        <v>93</v>
      </c>
      <c r="V21" s="50" t="s">
        <v>93</v>
      </c>
      <c r="W21" s="46"/>
      <c r="X21" s="56"/>
    </row>
    <row r="22" spans="1:24" ht="15.75" thickBot="1" x14ac:dyDescent="0.3">
      <c r="A22" s="53"/>
      <c r="B22" s="54"/>
      <c r="C22" s="54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9"/>
    </row>
    <row r="23" spans="1:24" x14ac:dyDescent="0.25">
      <c r="A23" s="61" t="s">
        <v>95</v>
      </c>
      <c r="F23" s="39"/>
    </row>
    <row r="24" spans="1:24" s="62" customFormat="1" ht="36" x14ac:dyDescent="0.15">
      <c r="B24" s="62" t="s">
        <v>87</v>
      </c>
      <c r="F24" s="62" t="s">
        <v>88</v>
      </c>
      <c r="I24" s="62" t="s">
        <v>89</v>
      </c>
      <c r="L24" s="63" t="s">
        <v>90</v>
      </c>
      <c r="M24" s="63"/>
      <c r="Q24" s="62" t="s">
        <v>84</v>
      </c>
    </row>
    <row r="25" spans="1:24" ht="33.75" x14ac:dyDescent="0.25">
      <c r="A25" s="40" t="s">
        <v>72</v>
      </c>
      <c r="B25" s="16" t="s">
        <v>72</v>
      </c>
      <c r="C25" s="40" t="s">
        <v>77</v>
      </c>
      <c r="D25" s="40" t="s">
        <v>71</v>
      </c>
      <c r="E25" s="40" t="s">
        <v>76</v>
      </c>
      <c r="F25" s="16" t="s">
        <v>75</v>
      </c>
      <c r="G25" s="40" t="s">
        <v>73</v>
      </c>
      <c r="H25" s="40" t="s">
        <v>74</v>
      </c>
      <c r="I25" s="16" t="s">
        <v>60</v>
      </c>
      <c r="J25" s="40" t="s">
        <v>86</v>
      </c>
      <c r="K25" s="40" t="s">
        <v>78</v>
      </c>
      <c r="L25" s="16" t="s">
        <v>52</v>
      </c>
      <c r="M25" s="16" t="s">
        <v>62</v>
      </c>
      <c r="N25" s="40" t="s">
        <v>85</v>
      </c>
      <c r="O25" s="40" t="s">
        <v>79</v>
      </c>
      <c r="P25" s="40" t="s">
        <v>82</v>
      </c>
      <c r="Q25" s="41" t="s">
        <v>83</v>
      </c>
      <c r="R25" s="64" t="s">
        <v>96</v>
      </c>
    </row>
    <row r="26" spans="1:24" x14ac:dyDescent="0.25">
      <c r="R26" s="65" t="s">
        <v>97</v>
      </c>
      <c r="S26" s="66" t="s">
        <v>98</v>
      </c>
    </row>
    <row r="27" spans="1:24" x14ac:dyDescent="0.25">
      <c r="R27" s="65" t="s">
        <v>100</v>
      </c>
      <c r="S27" s="66" t="s">
        <v>99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4"/>
  <sheetViews>
    <sheetView workbookViewId="0">
      <selection activeCell="D17" sqref="A1:D17"/>
    </sheetView>
  </sheetViews>
  <sheetFormatPr baseColWidth="10" defaultRowHeight="15" x14ac:dyDescent="0.25"/>
  <sheetData>
    <row r="14" spans="2:2" x14ac:dyDescent="0.25">
      <c r="B14" s="6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9"/>
  <sheetViews>
    <sheetView showGridLines="0" workbookViewId="0">
      <pane ySplit="9" topLeftCell="A10" activePane="bottomLeft" state="frozenSplit"/>
      <selection pane="bottomLeft" activeCell="C11" sqref="C11"/>
    </sheetView>
  </sheetViews>
  <sheetFormatPr baseColWidth="10" defaultColWidth="9.140625" defaultRowHeight="15" x14ac:dyDescent="0.25"/>
  <cols>
    <col min="1" max="1" width="1.7109375" style="1" customWidth="1"/>
    <col min="2" max="2" width="14.7109375" style="1" customWidth="1"/>
    <col min="3" max="3" width="55.140625" style="1" customWidth="1"/>
    <col min="4" max="4" width="8.85546875" style="1" customWidth="1"/>
    <col min="5" max="5" width="9.42578125" style="1" customWidth="1"/>
    <col min="6" max="6" width="9.85546875" style="1" customWidth="1"/>
    <col min="7" max="7" width="18.28515625" style="1" bestFit="1" customWidth="1"/>
    <col min="8" max="8" width="16.7109375" style="1" customWidth="1"/>
    <col min="9" max="9" width="15.85546875" style="1" bestFit="1" customWidth="1"/>
    <col min="10" max="10" width="9.85546875" style="1" customWidth="1"/>
    <col min="11" max="11" width="12.28515625" style="1" bestFit="1" customWidth="1"/>
    <col min="12" max="12" width="6.28515625" style="1" customWidth="1"/>
    <col min="13" max="13" width="11.140625" style="1" customWidth="1"/>
    <col min="14" max="14" width="7" style="1" bestFit="1" customWidth="1"/>
    <col min="15" max="15" width="14.7109375" style="2" customWidth="1"/>
    <col min="16" max="16" width="17" style="1" customWidth="1"/>
    <col min="17" max="17" width="13.42578125" style="1" customWidth="1"/>
    <col min="18" max="256" width="6.28515625" style="1" customWidth="1"/>
    <col min="257" max="16384" width="9.140625" style="1"/>
  </cols>
  <sheetData>
    <row r="1" spans="2:18" ht="20.25" customHeight="1" x14ac:dyDescent="0.25"/>
    <row r="2" spans="2:18" ht="14.1" customHeight="1" x14ac:dyDescent="0.2">
      <c r="B2" s="18"/>
      <c r="C2" s="18" t="s">
        <v>0</v>
      </c>
      <c r="O2" s="1"/>
      <c r="P2" s="19" t="s">
        <v>1</v>
      </c>
    </row>
    <row r="3" spans="2:18" ht="12.75" customHeight="1" thickBot="1" x14ac:dyDescent="0.25">
      <c r="B3" s="18"/>
      <c r="C3" s="18" t="s">
        <v>2</v>
      </c>
      <c r="O3" s="1"/>
    </row>
    <row r="4" spans="2:18" ht="8.25" customHeight="1" thickTop="1" x14ac:dyDescent="0.2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3"/>
      <c r="Q4" s="3"/>
    </row>
    <row r="5" spans="2:18" ht="16.899999999999999" customHeight="1" x14ac:dyDescent="0.2">
      <c r="B5" s="25" t="s">
        <v>49</v>
      </c>
      <c r="O5" s="1"/>
    </row>
    <row r="6" spans="2:18" ht="16.5" customHeight="1" x14ac:dyDescent="0.25">
      <c r="B6" s="26" t="s">
        <v>17</v>
      </c>
      <c r="E6" s="32" t="s">
        <v>56</v>
      </c>
      <c r="F6" s="31">
        <v>42999</v>
      </c>
    </row>
    <row r="7" spans="2:18" ht="16.5" customHeight="1" x14ac:dyDescent="0.25">
      <c r="B7" s="26" t="s">
        <v>48</v>
      </c>
      <c r="E7" s="32" t="s">
        <v>57</v>
      </c>
      <c r="F7" s="31">
        <v>43028</v>
      </c>
    </row>
    <row r="8" spans="2:18" ht="11.25" customHeight="1" x14ac:dyDescent="0.25">
      <c r="B8" s="20" t="s">
        <v>3</v>
      </c>
      <c r="C8" s="30">
        <v>43009</v>
      </c>
    </row>
    <row r="9" spans="2:18" ht="11.25" customHeight="1" x14ac:dyDescent="0.2">
      <c r="B9" s="20" t="s">
        <v>4</v>
      </c>
      <c r="C9" s="21" t="s">
        <v>55</v>
      </c>
      <c r="O9" s="5">
        <f>+O47</f>
        <v>8002.05</v>
      </c>
    </row>
    <row r="10" spans="2:18" s="27" customFormat="1" ht="25.5" customHeight="1" x14ac:dyDescent="0.2">
      <c r="B10" s="16" t="s">
        <v>5</v>
      </c>
      <c r="C10" s="16" t="s">
        <v>6</v>
      </c>
      <c r="D10" s="16" t="s">
        <v>7</v>
      </c>
      <c r="E10" s="16" t="s">
        <v>8</v>
      </c>
      <c r="F10" s="16" t="s">
        <v>51</v>
      </c>
      <c r="G10" s="16" t="s">
        <v>53</v>
      </c>
      <c r="H10" s="16" t="s">
        <v>9</v>
      </c>
      <c r="I10" s="16" t="s">
        <v>54</v>
      </c>
      <c r="J10" s="16" t="s">
        <v>50</v>
      </c>
      <c r="K10" s="16" t="s">
        <v>10</v>
      </c>
      <c r="L10" s="16" t="s">
        <v>11</v>
      </c>
      <c r="M10" s="16" t="s">
        <v>12</v>
      </c>
      <c r="N10" s="16" t="s">
        <v>13</v>
      </c>
      <c r="O10" s="17" t="s">
        <v>14</v>
      </c>
      <c r="P10" s="16" t="s">
        <v>15</v>
      </c>
      <c r="Q10" s="16" t="s">
        <v>16</v>
      </c>
    </row>
    <row r="11" spans="2:18" ht="12.75" customHeight="1" x14ac:dyDescent="0.2">
      <c r="B11" s="11" t="s">
        <v>18</v>
      </c>
      <c r="C11" s="10" t="s">
        <v>19</v>
      </c>
      <c r="D11" s="10" t="s">
        <v>20</v>
      </c>
      <c r="E11" s="10" t="s">
        <v>21</v>
      </c>
      <c r="F11" s="28">
        <v>43013</v>
      </c>
      <c r="G11" s="28">
        <v>43013</v>
      </c>
      <c r="H11" s="11" t="s">
        <v>23</v>
      </c>
      <c r="I11" s="28">
        <v>43027</v>
      </c>
      <c r="J11" s="11"/>
      <c r="K11" s="11"/>
      <c r="L11" s="12">
        <v>1</v>
      </c>
      <c r="M11" s="13">
        <v>0.02</v>
      </c>
      <c r="N11" s="33">
        <f>IF(((IF(I11="",$F$7,I11)-IF(G11&gt;=$F$6,G11,$F$6))+1)&lt;=0,0,((IF(I11="",$F$7,I11)-IF(G11&gt;=$F$6,G11,$F$6))+1))</f>
        <v>15</v>
      </c>
      <c r="O11" s="14">
        <f>N11*M11*L11</f>
        <v>0.3</v>
      </c>
      <c r="P11" s="10" t="s">
        <v>24</v>
      </c>
      <c r="Q11" s="10"/>
      <c r="R11" s="29"/>
    </row>
    <row r="12" spans="2:18" ht="12.75" customHeight="1" x14ac:dyDescent="0.2">
      <c r="B12" s="11" t="s">
        <v>25</v>
      </c>
      <c r="C12" s="10" t="s">
        <v>26</v>
      </c>
      <c r="D12" s="10" t="s">
        <v>20</v>
      </c>
      <c r="E12" s="10" t="s">
        <v>21</v>
      </c>
      <c r="F12" s="11" t="s">
        <v>22</v>
      </c>
      <c r="G12" s="28">
        <v>42999</v>
      </c>
      <c r="H12" s="11" t="s">
        <v>23</v>
      </c>
      <c r="I12" s="11"/>
      <c r="J12" s="11"/>
      <c r="K12" s="11"/>
      <c r="L12" s="12">
        <v>1</v>
      </c>
      <c r="M12" s="13">
        <v>0.03</v>
      </c>
      <c r="N12" s="33">
        <f t="shared" ref="N12:N44" si="0">IF(((IF(I12="",$F$7,I12)-IF(G12&gt;=$F$6,G12,$F$6))+1)&lt;=0,0,((IF(I12="",$F$7,I12)-IF(G12&gt;=$F$6,G12,$F$6))+1))</f>
        <v>30</v>
      </c>
      <c r="O12" s="14">
        <v>9.3000000000000007</v>
      </c>
      <c r="P12" s="10" t="s">
        <v>24</v>
      </c>
      <c r="Q12" s="10"/>
    </row>
    <row r="13" spans="2:18" ht="12.75" customHeight="1" x14ac:dyDescent="0.2">
      <c r="B13" s="11" t="s">
        <v>27</v>
      </c>
      <c r="C13" s="10" t="s">
        <v>28</v>
      </c>
      <c r="D13" s="10" t="s">
        <v>20</v>
      </c>
      <c r="E13" s="10" t="s">
        <v>21</v>
      </c>
      <c r="F13" s="11" t="s">
        <v>22</v>
      </c>
      <c r="G13" s="28">
        <v>42999</v>
      </c>
      <c r="H13" s="11" t="s">
        <v>23</v>
      </c>
      <c r="I13" s="11"/>
      <c r="J13" s="11"/>
      <c r="K13" s="11"/>
      <c r="L13" s="12">
        <v>1</v>
      </c>
      <c r="M13" s="13">
        <v>0.04</v>
      </c>
      <c r="N13" s="33">
        <f t="shared" si="0"/>
        <v>30</v>
      </c>
      <c r="O13" s="14">
        <v>13.64</v>
      </c>
      <c r="P13" s="10" t="s">
        <v>24</v>
      </c>
      <c r="Q13" s="10"/>
    </row>
    <row r="14" spans="2:18" ht="12.75" customHeight="1" x14ac:dyDescent="0.2">
      <c r="B14" s="11" t="s">
        <v>29</v>
      </c>
      <c r="C14" s="10" t="s">
        <v>30</v>
      </c>
      <c r="D14" s="10" t="s">
        <v>20</v>
      </c>
      <c r="E14" s="10" t="s">
        <v>21</v>
      </c>
      <c r="F14" s="11" t="s">
        <v>22</v>
      </c>
      <c r="G14" s="28">
        <v>42999</v>
      </c>
      <c r="H14" s="11" t="s">
        <v>23</v>
      </c>
      <c r="I14" s="28">
        <v>43027</v>
      </c>
      <c r="J14" s="11"/>
      <c r="K14" s="11"/>
      <c r="L14" s="12">
        <v>1</v>
      </c>
      <c r="M14" s="13">
        <v>7.0000000000000007E-2</v>
      </c>
      <c r="N14" s="33">
        <f t="shared" si="0"/>
        <v>29</v>
      </c>
      <c r="O14" s="14">
        <v>123.69</v>
      </c>
      <c r="P14" s="10" t="s">
        <v>24</v>
      </c>
      <c r="Q14" s="10"/>
    </row>
    <row r="15" spans="2:18" ht="12.75" customHeight="1" x14ac:dyDescent="0.2">
      <c r="B15" s="11" t="s">
        <v>31</v>
      </c>
      <c r="C15" s="10" t="s">
        <v>32</v>
      </c>
      <c r="D15" s="10" t="s">
        <v>20</v>
      </c>
      <c r="E15" s="10" t="s">
        <v>21</v>
      </c>
      <c r="F15" s="11" t="s">
        <v>22</v>
      </c>
      <c r="G15" s="28">
        <v>42999</v>
      </c>
      <c r="H15" s="11" t="s">
        <v>23</v>
      </c>
      <c r="I15" s="11"/>
      <c r="J15" s="11"/>
      <c r="K15" s="11"/>
      <c r="L15" s="12">
        <v>1</v>
      </c>
      <c r="M15" s="13">
        <v>0.04</v>
      </c>
      <c r="N15" s="33">
        <f t="shared" si="0"/>
        <v>30</v>
      </c>
      <c r="O15" s="14">
        <v>62</v>
      </c>
      <c r="P15" s="10" t="s">
        <v>24</v>
      </c>
      <c r="Q15" s="10"/>
    </row>
    <row r="16" spans="2:18" ht="12.75" customHeight="1" x14ac:dyDescent="0.2">
      <c r="B16" s="11" t="s">
        <v>18</v>
      </c>
      <c r="C16" s="10" t="s">
        <v>19</v>
      </c>
      <c r="D16" s="10" t="s">
        <v>20</v>
      </c>
      <c r="E16" s="10" t="s">
        <v>21</v>
      </c>
      <c r="F16" s="11" t="s">
        <v>33</v>
      </c>
      <c r="G16" s="28">
        <v>42999</v>
      </c>
      <c r="H16" s="11" t="s">
        <v>34</v>
      </c>
      <c r="I16" s="11"/>
      <c r="J16" s="11"/>
      <c r="K16" s="11"/>
      <c r="L16" s="12">
        <v>1</v>
      </c>
      <c r="M16" s="13">
        <v>0.02</v>
      </c>
      <c r="N16" s="33">
        <f t="shared" si="0"/>
        <v>30</v>
      </c>
      <c r="O16" s="14">
        <v>279</v>
      </c>
      <c r="P16" s="10" t="s">
        <v>24</v>
      </c>
      <c r="Q16" s="10"/>
    </row>
    <row r="17" spans="2:17" ht="12.75" customHeight="1" x14ac:dyDescent="0.2">
      <c r="B17" s="11" t="s">
        <v>25</v>
      </c>
      <c r="C17" s="10" t="s">
        <v>26</v>
      </c>
      <c r="D17" s="10" t="s">
        <v>20</v>
      </c>
      <c r="E17" s="10" t="s">
        <v>21</v>
      </c>
      <c r="F17" s="11" t="s">
        <v>35</v>
      </c>
      <c r="G17" s="28">
        <v>42999</v>
      </c>
      <c r="H17" s="11" t="s">
        <v>36</v>
      </c>
      <c r="I17" s="11"/>
      <c r="J17" s="11"/>
      <c r="K17" s="11"/>
      <c r="L17" s="12">
        <v>1</v>
      </c>
      <c r="M17" s="13">
        <v>0.03</v>
      </c>
      <c r="N17" s="33">
        <f t="shared" si="0"/>
        <v>30</v>
      </c>
      <c r="O17" s="14">
        <v>43.71</v>
      </c>
      <c r="P17" s="10" t="s">
        <v>24</v>
      </c>
      <c r="Q17" s="10"/>
    </row>
    <row r="18" spans="2:17" ht="12.75" customHeight="1" x14ac:dyDescent="0.2">
      <c r="B18" s="11" t="s">
        <v>27</v>
      </c>
      <c r="C18" s="10" t="s">
        <v>28</v>
      </c>
      <c r="D18" s="10" t="s">
        <v>20</v>
      </c>
      <c r="E18" s="10" t="s">
        <v>21</v>
      </c>
      <c r="F18" s="11" t="s">
        <v>35</v>
      </c>
      <c r="G18" s="28">
        <v>42999</v>
      </c>
      <c r="H18" s="11" t="s">
        <v>36</v>
      </c>
      <c r="I18" s="11"/>
      <c r="J18" s="11"/>
      <c r="K18" s="11"/>
      <c r="L18" s="12">
        <v>1</v>
      </c>
      <c r="M18" s="13">
        <v>4.1799999999999997E-2</v>
      </c>
      <c r="N18" s="33">
        <f t="shared" si="0"/>
        <v>30</v>
      </c>
      <c r="O18" s="14">
        <v>40.169800000000002</v>
      </c>
      <c r="P18" s="10" t="s">
        <v>24</v>
      </c>
      <c r="Q18" s="10"/>
    </row>
    <row r="19" spans="2:17" ht="12.75" customHeight="1" x14ac:dyDescent="0.2">
      <c r="B19" s="11" t="s">
        <v>29</v>
      </c>
      <c r="C19" s="10" t="s">
        <v>30</v>
      </c>
      <c r="D19" s="10" t="s">
        <v>20</v>
      </c>
      <c r="E19" s="10" t="s">
        <v>21</v>
      </c>
      <c r="F19" s="11" t="s">
        <v>35</v>
      </c>
      <c r="G19" s="28">
        <v>42999</v>
      </c>
      <c r="H19" s="11" t="s">
        <v>36</v>
      </c>
      <c r="I19" s="11"/>
      <c r="J19" s="11"/>
      <c r="K19" s="11"/>
      <c r="L19" s="12">
        <v>1</v>
      </c>
      <c r="M19" s="13">
        <v>7.3200000000000001E-2</v>
      </c>
      <c r="N19" s="33">
        <f t="shared" si="0"/>
        <v>30</v>
      </c>
      <c r="O19" s="14">
        <v>249.61199999999999</v>
      </c>
      <c r="P19" s="10" t="s">
        <v>24</v>
      </c>
      <c r="Q19" s="10"/>
    </row>
    <row r="20" spans="2:17" ht="12.75" customHeight="1" x14ac:dyDescent="0.2">
      <c r="B20" s="11" t="s">
        <v>31</v>
      </c>
      <c r="C20" s="10" t="s">
        <v>32</v>
      </c>
      <c r="D20" s="10" t="s">
        <v>20</v>
      </c>
      <c r="E20" s="10" t="s">
        <v>21</v>
      </c>
      <c r="F20" s="11" t="s">
        <v>35</v>
      </c>
      <c r="G20" s="28">
        <v>43013</v>
      </c>
      <c r="H20" s="11" t="s">
        <v>36</v>
      </c>
      <c r="I20" s="11"/>
      <c r="J20" s="11"/>
      <c r="K20" s="11"/>
      <c r="L20" s="12">
        <v>1</v>
      </c>
      <c r="M20" s="13">
        <v>3.9899999999999998E-2</v>
      </c>
      <c r="N20" s="33">
        <f t="shared" si="0"/>
        <v>16</v>
      </c>
      <c r="O20" s="14">
        <v>119.97929999999999</v>
      </c>
      <c r="P20" s="10" t="s">
        <v>24</v>
      </c>
      <c r="Q20" s="10"/>
    </row>
    <row r="21" spans="2:17" ht="12.75" customHeight="1" x14ac:dyDescent="0.2">
      <c r="B21" s="11" t="s">
        <v>18</v>
      </c>
      <c r="C21" s="10" t="s">
        <v>19</v>
      </c>
      <c r="D21" s="10" t="s">
        <v>20</v>
      </c>
      <c r="E21" s="10" t="s">
        <v>21</v>
      </c>
      <c r="F21" s="11" t="s">
        <v>37</v>
      </c>
      <c r="G21" s="28">
        <v>42999</v>
      </c>
      <c r="H21" s="11" t="s">
        <v>38</v>
      </c>
      <c r="I21" s="11"/>
      <c r="J21" s="11"/>
      <c r="K21" s="11"/>
      <c r="L21" s="12">
        <v>1</v>
      </c>
      <c r="M21" s="13">
        <v>0.02</v>
      </c>
      <c r="N21" s="33">
        <f t="shared" si="0"/>
        <v>30</v>
      </c>
      <c r="O21" s="14">
        <v>310</v>
      </c>
      <c r="P21" s="10" t="s">
        <v>24</v>
      </c>
      <c r="Q21" s="10"/>
    </row>
    <row r="22" spans="2:17" ht="12.75" customHeight="1" x14ac:dyDescent="0.2">
      <c r="B22" s="11" t="s">
        <v>25</v>
      </c>
      <c r="C22" s="10" t="s">
        <v>26</v>
      </c>
      <c r="D22" s="10" t="s">
        <v>20</v>
      </c>
      <c r="E22" s="10" t="s">
        <v>21</v>
      </c>
      <c r="F22" s="11" t="s">
        <v>37</v>
      </c>
      <c r="G22" s="28">
        <v>42999</v>
      </c>
      <c r="H22" s="11" t="s">
        <v>38</v>
      </c>
      <c r="I22" s="11"/>
      <c r="J22" s="11"/>
      <c r="K22" s="11"/>
      <c r="L22" s="12">
        <v>1</v>
      </c>
      <c r="M22" s="13">
        <v>0.03</v>
      </c>
      <c r="N22" s="33">
        <f t="shared" si="0"/>
        <v>30</v>
      </c>
      <c r="O22" s="14">
        <v>186</v>
      </c>
      <c r="P22" s="10" t="s">
        <v>24</v>
      </c>
      <c r="Q22" s="10"/>
    </row>
    <row r="23" spans="2:17" ht="12.75" customHeight="1" x14ac:dyDescent="0.2">
      <c r="B23" s="11" t="s">
        <v>27</v>
      </c>
      <c r="C23" s="10" t="s">
        <v>28</v>
      </c>
      <c r="D23" s="10" t="s">
        <v>20</v>
      </c>
      <c r="E23" s="10" t="s">
        <v>21</v>
      </c>
      <c r="F23" s="11" t="s">
        <v>37</v>
      </c>
      <c r="G23" s="28">
        <v>42999</v>
      </c>
      <c r="H23" s="11" t="s">
        <v>38</v>
      </c>
      <c r="I23" s="11"/>
      <c r="J23" s="11"/>
      <c r="K23" s="11"/>
      <c r="L23" s="12">
        <v>1</v>
      </c>
      <c r="M23" s="13">
        <v>4.1799999999999997E-2</v>
      </c>
      <c r="N23" s="33">
        <f t="shared" si="0"/>
        <v>30</v>
      </c>
      <c r="O23" s="14">
        <v>259.16000000000003</v>
      </c>
      <c r="P23" s="10" t="s">
        <v>24</v>
      </c>
      <c r="Q23" s="10"/>
    </row>
    <row r="24" spans="2:17" ht="12.75" customHeight="1" x14ac:dyDescent="0.2">
      <c r="B24" s="11" t="s">
        <v>29</v>
      </c>
      <c r="C24" s="10" t="s">
        <v>30</v>
      </c>
      <c r="D24" s="10" t="s">
        <v>20</v>
      </c>
      <c r="E24" s="10" t="s">
        <v>21</v>
      </c>
      <c r="F24" s="11" t="s">
        <v>37</v>
      </c>
      <c r="G24" s="28">
        <v>42999</v>
      </c>
      <c r="H24" s="11" t="s">
        <v>38</v>
      </c>
      <c r="I24" s="11"/>
      <c r="J24" s="11"/>
      <c r="K24" s="11"/>
      <c r="L24" s="12">
        <v>1</v>
      </c>
      <c r="M24" s="13">
        <v>7.3200000000000001E-2</v>
      </c>
      <c r="N24" s="33">
        <f t="shared" si="0"/>
        <v>30</v>
      </c>
      <c r="O24" s="14">
        <v>1456.8263999999999</v>
      </c>
      <c r="P24" s="10" t="s">
        <v>24</v>
      </c>
      <c r="Q24" s="10"/>
    </row>
    <row r="25" spans="2:17" ht="12.75" customHeight="1" x14ac:dyDescent="0.2">
      <c r="B25" s="11" t="s">
        <v>31</v>
      </c>
      <c r="C25" s="10" t="s">
        <v>32</v>
      </c>
      <c r="D25" s="10" t="s">
        <v>20</v>
      </c>
      <c r="E25" s="10" t="s">
        <v>21</v>
      </c>
      <c r="F25" s="11" t="s">
        <v>37</v>
      </c>
      <c r="G25" s="28">
        <v>42999</v>
      </c>
      <c r="H25" s="11" t="s">
        <v>38</v>
      </c>
      <c r="I25" s="11"/>
      <c r="J25" s="11"/>
      <c r="K25" s="11"/>
      <c r="L25" s="12">
        <v>1</v>
      </c>
      <c r="M25" s="13">
        <v>3.9899999999999998E-2</v>
      </c>
      <c r="N25" s="33">
        <f t="shared" si="0"/>
        <v>30</v>
      </c>
      <c r="O25" s="14">
        <v>618.45000000000005</v>
      </c>
      <c r="P25" s="10" t="s">
        <v>24</v>
      </c>
      <c r="Q25" s="10"/>
    </row>
    <row r="26" spans="2:17" ht="12.75" customHeight="1" x14ac:dyDescent="0.2">
      <c r="B26" s="11" t="s">
        <v>18</v>
      </c>
      <c r="C26" s="10" t="s">
        <v>19</v>
      </c>
      <c r="D26" s="10" t="s">
        <v>20</v>
      </c>
      <c r="E26" s="10" t="s">
        <v>21</v>
      </c>
      <c r="F26" s="11" t="s">
        <v>35</v>
      </c>
      <c r="G26" s="28">
        <v>42999</v>
      </c>
      <c r="H26" s="11" t="s">
        <v>36</v>
      </c>
      <c r="I26" s="11"/>
      <c r="J26" s="11"/>
      <c r="K26" s="11"/>
      <c r="L26" s="12">
        <v>1</v>
      </c>
      <c r="M26" s="13">
        <v>0.02</v>
      </c>
      <c r="N26" s="33">
        <f t="shared" si="0"/>
        <v>30</v>
      </c>
      <c r="O26" s="14">
        <v>44.02</v>
      </c>
      <c r="P26" s="10" t="s">
        <v>24</v>
      </c>
      <c r="Q26" s="10"/>
    </row>
    <row r="27" spans="2:17" ht="12.75" customHeight="1" x14ac:dyDescent="0.2">
      <c r="B27" s="11" t="s">
        <v>31</v>
      </c>
      <c r="C27" s="10" t="s">
        <v>32</v>
      </c>
      <c r="D27" s="10" t="s">
        <v>20</v>
      </c>
      <c r="E27" s="10" t="s">
        <v>21</v>
      </c>
      <c r="F27" s="11" t="s">
        <v>39</v>
      </c>
      <c r="G27" s="28">
        <v>42999</v>
      </c>
      <c r="H27" s="11" t="s">
        <v>40</v>
      </c>
      <c r="I27" s="11"/>
      <c r="J27" s="11"/>
      <c r="K27" s="11"/>
      <c r="L27" s="12">
        <v>1</v>
      </c>
      <c r="M27" s="13">
        <v>0.04</v>
      </c>
      <c r="N27" s="33">
        <f t="shared" si="0"/>
        <v>30</v>
      </c>
      <c r="O27" s="14">
        <v>167.4</v>
      </c>
      <c r="P27" s="10" t="s">
        <v>24</v>
      </c>
      <c r="Q27" s="10"/>
    </row>
    <row r="28" spans="2:17" ht="12.75" customHeight="1" x14ac:dyDescent="0.2">
      <c r="B28" s="11" t="s">
        <v>18</v>
      </c>
      <c r="C28" s="10" t="s">
        <v>19</v>
      </c>
      <c r="D28" s="10" t="s">
        <v>20</v>
      </c>
      <c r="E28" s="10" t="s">
        <v>21</v>
      </c>
      <c r="F28" s="11" t="s">
        <v>41</v>
      </c>
      <c r="G28" s="28">
        <v>42999</v>
      </c>
      <c r="H28" s="11" t="s">
        <v>42</v>
      </c>
      <c r="I28" s="11"/>
      <c r="J28" s="11"/>
      <c r="K28" s="11"/>
      <c r="L28" s="12">
        <v>1</v>
      </c>
      <c r="M28" s="13">
        <v>0.02</v>
      </c>
      <c r="N28" s="33">
        <f t="shared" si="0"/>
        <v>30</v>
      </c>
      <c r="O28" s="14">
        <v>27.28</v>
      </c>
      <c r="P28" s="10" t="s">
        <v>24</v>
      </c>
      <c r="Q28" s="10"/>
    </row>
    <row r="29" spans="2:17" ht="12.75" customHeight="1" x14ac:dyDescent="0.2">
      <c r="B29" s="11" t="s">
        <v>25</v>
      </c>
      <c r="C29" s="10" t="s">
        <v>26</v>
      </c>
      <c r="D29" s="10" t="s">
        <v>20</v>
      </c>
      <c r="E29" s="10" t="s">
        <v>21</v>
      </c>
      <c r="F29" s="11" t="s">
        <v>41</v>
      </c>
      <c r="G29" s="28">
        <v>43004</v>
      </c>
      <c r="H29" s="11" t="s">
        <v>42</v>
      </c>
      <c r="I29" s="11"/>
      <c r="J29" s="11"/>
      <c r="K29" s="11"/>
      <c r="L29" s="12">
        <v>1</v>
      </c>
      <c r="M29" s="13">
        <v>0.03</v>
      </c>
      <c r="N29" s="33">
        <f t="shared" si="0"/>
        <v>25</v>
      </c>
      <c r="O29" s="14">
        <v>169.26</v>
      </c>
      <c r="P29" s="10" t="s">
        <v>24</v>
      </c>
      <c r="Q29" s="10"/>
    </row>
    <row r="30" spans="2:17" ht="12.75" customHeight="1" x14ac:dyDescent="0.2">
      <c r="B30" s="11" t="s">
        <v>27</v>
      </c>
      <c r="C30" s="10" t="s">
        <v>28</v>
      </c>
      <c r="D30" s="10" t="s">
        <v>20</v>
      </c>
      <c r="E30" s="10" t="s">
        <v>21</v>
      </c>
      <c r="F30" s="11" t="s">
        <v>41</v>
      </c>
      <c r="G30" s="28">
        <v>43003</v>
      </c>
      <c r="H30" s="11" t="s">
        <v>42</v>
      </c>
      <c r="I30" s="11"/>
      <c r="J30" s="11"/>
      <c r="K30" s="11"/>
      <c r="L30" s="12">
        <v>1</v>
      </c>
      <c r="M30" s="13">
        <v>4.1799999999999997E-2</v>
      </c>
      <c r="N30" s="33">
        <f t="shared" si="0"/>
        <v>26</v>
      </c>
      <c r="O30" s="14">
        <v>110.143</v>
      </c>
      <c r="P30" s="10" t="s">
        <v>24</v>
      </c>
      <c r="Q30" s="10"/>
    </row>
    <row r="31" spans="2:17" ht="12.75" customHeight="1" x14ac:dyDescent="0.2">
      <c r="B31" s="11" t="s">
        <v>31</v>
      </c>
      <c r="C31" s="10" t="s">
        <v>32</v>
      </c>
      <c r="D31" s="10" t="s">
        <v>20</v>
      </c>
      <c r="E31" s="10" t="s">
        <v>21</v>
      </c>
      <c r="F31" s="11" t="s">
        <v>41</v>
      </c>
      <c r="G31" s="28">
        <v>43004</v>
      </c>
      <c r="H31" s="11" t="s">
        <v>42</v>
      </c>
      <c r="I31" s="11"/>
      <c r="J31" s="11"/>
      <c r="K31" s="11"/>
      <c r="L31" s="12">
        <v>1</v>
      </c>
      <c r="M31" s="13">
        <v>3.9899999999999998E-2</v>
      </c>
      <c r="N31" s="33">
        <f t="shared" si="0"/>
        <v>25</v>
      </c>
      <c r="O31" s="14">
        <v>138.53280000000001</v>
      </c>
      <c r="P31" s="10" t="s">
        <v>24</v>
      </c>
      <c r="Q31" s="10"/>
    </row>
    <row r="32" spans="2:17" ht="12.75" customHeight="1" x14ac:dyDescent="0.2">
      <c r="B32" s="11" t="s">
        <v>43</v>
      </c>
      <c r="C32" s="10" t="s">
        <v>44</v>
      </c>
      <c r="D32" s="10" t="s">
        <v>20</v>
      </c>
      <c r="E32" s="10" t="s">
        <v>21</v>
      </c>
      <c r="F32" s="11" t="s">
        <v>41</v>
      </c>
      <c r="G32" s="28">
        <v>43004</v>
      </c>
      <c r="H32" s="11" t="s">
        <v>42</v>
      </c>
      <c r="I32" s="11"/>
      <c r="J32" s="11"/>
      <c r="K32" s="11"/>
      <c r="L32" s="12">
        <v>1</v>
      </c>
      <c r="M32" s="13">
        <v>0.1</v>
      </c>
      <c r="N32" s="33">
        <f t="shared" si="0"/>
        <v>25</v>
      </c>
      <c r="O32" s="14">
        <v>155</v>
      </c>
      <c r="P32" s="10" t="s">
        <v>24</v>
      </c>
      <c r="Q32" s="10"/>
    </row>
    <row r="33" spans="2:17" ht="12.75" customHeight="1" x14ac:dyDescent="0.2">
      <c r="B33" s="11" t="s">
        <v>29</v>
      </c>
      <c r="C33" s="10" t="s">
        <v>30</v>
      </c>
      <c r="D33" s="10" t="s">
        <v>20</v>
      </c>
      <c r="E33" s="10" t="s">
        <v>21</v>
      </c>
      <c r="F33" s="11" t="s">
        <v>45</v>
      </c>
      <c r="G33" s="28">
        <v>43004</v>
      </c>
      <c r="H33" s="11" t="s">
        <v>46</v>
      </c>
      <c r="I33" s="11"/>
      <c r="J33" s="11"/>
      <c r="K33" s="11"/>
      <c r="L33" s="12">
        <v>1</v>
      </c>
      <c r="M33" s="13">
        <v>7.3200000000000001E-2</v>
      </c>
      <c r="N33" s="33">
        <f t="shared" si="0"/>
        <v>25</v>
      </c>
      <c r="O33" s="14">
        <v>884.98800000000006</v>
      </c>
      <c r="P33" s="10" t="s">
        <v>24</v>
      </c>
      <c r="Q33" s="10"/>
    </row>
    <row r="34" spans="2:17" ht="12.75" customHeight="1" x14ac:dyDescent="0.2">
      <c r="B34" s="11" t="s">
        <v>31</v>
      </c>
      <c r="C34" s="10" t="s">
        <v>32</v>
      </c>
      <c r="D34" s="10" t="s">
        <v>20</v>
      </c>
      <c r="E34" s="10" t="s">
        <v>21</v>
      </c>
      <c r="F34" s="11" t="s">
        <v>45</v>
      </c>
      <c r="G34" s="28">
        <v>43004</v>
      </c>
      <c r="H34" s="11" t="s">
        <v>46</v>
      </c>
      <c r="I34" s="11"/>
      <c r="J34" s="11"/>
      <c r="K34" s="11"/>
      <c r="L34" s="12">
        <v>1</v>
      </c>
      <c r="M34" s="13">
        <v>3.9899999999999998E-2</v>
      </c>
      <c r="N34" s="33">
        <f t="shared" si="0"/>
        <v>25</v>
      </c>
      <c r="O34" s="14">
        <v>110.08410000000001</v>
      </c>
      <c r="P34" s="10" t="s">
        <v>24</v>
      </c>
      <c r="Q34" s="10"/>
    </row>
    <row r="35" spans="2:17" ht="12.75" customHeight="1" x14ac:dyDescent="0.2">
      <c r="B35" s="11" t="s">
        <v>18</v>
      </c>
      <c r="C35" s="10" t="s">
        <v>19</v>
      </c>
      <c r="D35" s="10" t="s">
        <v>20</v>
      </c>
      <c r="E35" s="10" t="s">
        <v>21</v>
      </c>
      <c r="F35" s="11" t="s">
        <v>39</v>
      </c>
      <c r="G35" s="28">
        <v>43004</v>
      </c>
      <c r="H35" s="11" t="s">
        <v>40</v>
      </c>
      <c r="I35" s="11"/>
      <c r="J35" s="11"/>
      <c r="K35" s="11"/>
      <c r="L35" s="12">
        <v>1</v>
      </c>
      <c r="M35" s="13">
        <v>0.02</v>
      </c>
      <c r="N35" s="33">
        <f t="shared" si="0"/>
        <v>25</v>
      </c>
      <c r="O35" s="14">
        <v>92.38</v>
      </c>
      <c r="P35" s="10" t="s">
        <v>24</v>
      </c>
      <c r="Q35" s="10"/>
    </row>
    <row r="36" spans="2:17" ht="12.75" customHeight="1" x14ac:dyDescent="0.2">
      <c r="B36" s="11" t="s">
        <v>25</v>
      </c>
      <c r="C36" s="10" t="s">
        <v>26</v>
      </c>
      <c r="D36" s="10" t="s">
        <v>20</v>
      </c>
      <c r="E36" s="10" t="s">
        <v>21</v>
      </c>
      <c r="F36" s="11" t="s">
        <v>39</v>
      </c>
      <c r="G36" s="28">
        <v>43004</v>
      </c>
      <c r="H36" s="11" t="s">
        <v>40</v>
      </c>
      <c r="I36" s="11"/>
      <c r="J36" s="11"/>
      <c r="K36" s="11"/>
      <c r="L36" s="12">
        <v>1</v>
      </c>
      <c r="M36" s="13">
        <v>0.03</v>
      </c>
      <c r="N36" s="33">
        <f t="shared" si="0"/>
        <v>25</v>
      </c>
      <c r="O36" s="14">
        <v>27.9</v>
      </c>
      <c r="P36" s="10" t="s">
        <v>24</v>
      </c>
      <c r="Q36" s="10"/>
    </row>
    <row r="37" spans="2:17" ht="12.75" customHeight="1" x14ac:dyDescent="0.2">
      <c r="B37" s="11" t="s">
        <v>27</v>
      </c>
      <c r="C37" s="10" t="s">
        <v>28</v>
      </c>
      <c r="D37" s="10" t="s">
        <v>20</v>
      </c>
      <c r="E37" s="10" t="s">
        <v>21</v>
      </c>
      <c r="F37" s="11" t="s">
        <v>39</v>
      </c>
      <c r="G37" s="28">
        <v>43004</v>
      </c>
      <c r="H37" s="11" t="s">
        <v>40</v>
      </c>
      <c r="I37" s="11"/>
      <c r="J37" s="11"/>
      <c r="K37" s="11"/>
      <c r="L37" s="12">
        <v>1</v>
      </c>
      <c r="M37" s="13">
        <v>0.04</v>
      </c>
      <c r="N37" s="33">
        <f t="shared" si="0"/>
        <v>25</v>
      </c>
      <c r="O37" s="14">
        <v>70.680000000000007</v>
      </c>
      <c r="P37" s="10" t="s">
        <v>24</v>
      </c>
      <c r="Q37" s="10"/>
    </row>
    <row r="38" spans="2:17" ht="12.75" customHeight="1" x14ac:dyDescent="0.2">
      <c r="B38" s="11" t="s">
        <v>29</v>
      </c>
      <c r="C38" s="10" t="s">
        <v>30</v>
      </c>
      <c r="D38" s="10" t="s">
        <v>20</v>
      </c>
      <c r="E38" s="10" t="s">
        <v>21</v>
      </c>
      <c r="F38" s="11" t="s">
        <v>39</v>
      </c>
      <c r="G38" s="28">
        <v>43004</v>
      </c>
      <c r="H38" s="11" t="s">
        <v>40</v>
      </c>
      <c r="I38" s="11"/>
      <c r="J38" s="11"/>
      <c r="K38" s="11"/>
      <c r="L38" s="12">
        <v>1</v>
      </c>
      <c r="M38" s="13">
        <v>7.0000000000000007E-2</v>
      </c>
      <c r="N38" s="33">
        <f t="shared" si="0"/>
        <v>25</v>
      </c>
      <c r="O38" s="14">
        <v>318.99</v>
      </c>
      <c r="P38" s="10" t="s">
        <v>24</v>
      </c>
      <c r="Q38" s="10"/>
    </row>
    <row r="39" spans="2:17" ht="12.75" customHeight="1" x14ac:dyDescent="0.2">
      <c r="B39" s="11" t="s">
        <v>25</v>
      </c>
      <c r="C39" s="10" t="s">
        <v>26</v>
      </c>
      <c r="D39" s="10" t="s">
        <v>20</v>
      </c>
      <c r="E39" s="10" t="s">
        <v>21</v>
      </c>
      <c r="F39" s="11" t="s">
        <v>33</v>
      </c>
      <c r="G39" s="28">
        <v>43004</v>
      </c>
      <c r="H39" s="11" t="s">
        <v>34</v>
      </c>
      <c r="I39" s="11"/>
      <c r="J39" s="11"/>
      <c r="K39" s="11"/>
      <c r="L39" s="12">
        <v>1</v>
      </c>
      <c r="M39" s="13">
        <v>0.03</v>
      </c>
      <c r="N39" s="33">
        <f t="shared" si="0"/>
        <v>25</v>
      </c>
      <c r="O39" s="14">
        <v>139.5</v>
      </c>
      <c r="P39" s="10" t="s">
        <v>24</v>
      </c>
      <c r="Q39" s="10"/>
    </row>
    <row r="40" spans="2:17" ht="12.75" customHeight="1" x14ac:dyDescent="0.2">
      <c r="B40" s="11" t="s">
        <v>27</v>
      </c>
      <c r="C40" s="10" t="s">
        <v>28</v>
      </c>
      <c r="D40" s="10" t="s">
        <v>20</v>
      </c>
      <c r="E40" s="10" t="s">
        <v>21</v>
      </c>
      <c r="F40" s="11" t="s">
        <v>33</v>
      </c>
      <c r="G40" s="28">
        <v>43004</v>
      </c>
      <c r="H40" s="11" t="s">
        <v>34</v>
      </c>
      <c r="I40" s="11"/>
      <c r="J40" s="11"/>
      <c r="K40" s="11"/>
      <c r="L40" s="12">
        <v>1</v>
      </c>
      <c r="M40" s="13">
        <v>0.04</v>
      </c>
      <c r="N40" s="33">
        <f t="shared" si="0"/>
        <v>25</v>
      </c>
      <c r="O40" s="14">
        <v>245.52</v>
      </c>
      <c r="P40" s="10" t="s">
        <v>24</v>
      </c>
      <c r="Q40" s="10"/>
    </row>
    <row r="41" spans="2:17" ht="12.75" customHeight="1" x14ac:dyDescent="0.2">
      <c r="B41" s="11" t="s">
        <v>27</v>
      </c>
      <c r="C41" s="10" t="s">
        <v>28</v>
      </c>
      <c r="D41" s="10" t="s">
        <v>20</v>
      </c>
      <c r="E41" s="10" t="s">
        <v>21</v>
      </c>
      <c r="F41" s="11" t="s">
        <v>33</v>
      </c>
      <c r="G41" s="28">
        <v>43004</v>
      </c>
      <c r="H41" s="11" t="s">
        <v>34</v>
      </c>
      <c r="I41" s="11"/>
      <c r="J41" s="11"/>
      <c r="K41" s="11"/>
      <c r="L41" s="12">
        <v>1</v>
      </c>
      <c r="M41" s="13">
        <v>0.04</v>
      </c>
      <c r="N41" s="33">
        <f t="shared" si="0"/>
        <v>25</v>
      </c>
      <c r="O41" s="14">
        <v>884.12</v>
      </c>
      <c r="P41" s="10" t="s">
        <v>24</v>
      </c>
      <c r="Q41" s="10"/>
    </row>
    <row r="42" spans="2:17" ht="12.75" customHeight="1" x14ac:dyDescent="0.2">
      <c r="B42" s="11" t="s">
        <v>31</v>
      </c>
      <c r="C42" s="10" t="s">
        <v>32</v>
      </c>
      <c r="D42" s="10" t="s">
        <v>20</v>
      </c>
      <c r="E42" s="10" t="s">
        <v>21</v>
      </c>
      <c r="F42" s="11" t="s">
        <v>33</v>
      </c>
      <c r="G42" s="28">
        <v>43004</v>
      </c>
      <c r="H42" s="11" t="s">
        <v>34</v>
      </c>
      <c r="I42" s="11"/>
      <c r="J42" s="11"/>
      <c r="K42" s="11"/>
      <c r="L42" s="12">
        <v>1</v>
      </c>
      <c r="M42" s="13">
        <v>0.04</v>
      </c>
      <c r="N42" s="33">
        <f t="shared" si="0"/>
        <v>25</v>
      </c>
      <c r="O42" s="14">
        <v>482.36</v>
      </c>
      <c r="P42" s="10" t="s">
        <v>24</v>
      </c>
      <c r="Q42" s="10"/>
    </row>
    <row r="43" spans="2:17" ht="12.75" customHeight="1" x14ac:dyDescent="0.2">
      <c r="B43" s="11" t="s">
        <v>18</v>
      </c>
      <c r="C43" s="10" t="s">
        <v>19</v>
      </c>
      <c r="D43" s="10" t="s">
        <v>20</v>
      </c>
      <c r="E43" s="10" t="s">
        <v>21</v>
      </c>
      <c r="F43" s="11" t="s">
        <v>45</v>
      </c>
      <c r="G43" s="28">
        <v>43004</v>
      </c>
      <c r="H43" s="11" t="s">
        <v>46</v>
      </c>
      <c r="I43" s="11"/>
      <c r="J43" s="11"/>
      <c r="K43" s="11"/>
      <c r="L43" s="12">
        <v>1</v>
      </c>
      <c r="M43" s="13">
        <v>0.02</v>
      </c>
      <c r="N43" s="33">
        <f t="shared" si="0"/>
        <v>25</v>
      </c>
      <c r="O43" s="14">
        <v>93</v>
      </c>
      <c r="P43" s="10" t="s">
        <v>24</v>
      </c>
      <c r="Q43" s="10"/>
    </row>
    <row r="44" spans="2:17" ht="12.75" customHeight="1" x14ac:dyDescent="0.2">
      <c r="B44" s="11" t="s">
        <v>27</v>
      </c>
      <c r="C44" s="10" t="s">
        <v>28</v>
      </c>
      <c r="D44" s="10" t="s">
        <v>20</v>
      </c>
      <c r="E44" s="10" t="s">
        <v>21</v>
      </c>
      <c r="F44" s="11" t="s">
        <v>45</v>
      </c>
      <c r="G44" s="28">
        <v>43004</v>
      </c>
      <c r="H44" s="11" t="s">
        <v>46</v>
      </c>
      <c r="I44" s="11"/>
      <c r="J44" s="11"/>
      <c r="K44" s="11"/>
      <c r="L44" s="12">
        <v>1</v>
      </c>
      <c r="M44" s="13">
        <v>4.1799999999999997E-2</v>
      </c>
      <c r="N44" s="33">
        <f t="shared" si="0"/>
        <v>25</v>
      </c>
      <c r="O44" s="14">
        <v>55.7194</v>
      </c>
      <c r="P44" s="10" t="s">
        <v>24</v>
      </c>
      <c r="Q44" s="10"/>
    </row>
    <row r="45" spans="2:17" ht="12.75" customHeight="1" x14ac:dyDescent="0.2">
      <c r="B45" s="23" t="s">
        <v>47</v>
      </c>
      <c r="C45" s="22"/>
      <c r="D45" s="22"/>
      <c r="E45" s="22"/>
      <c r="F45" s="22"/>
      <c r="G45" s="11"/>
      <c r="H45" s="22"/>
      <c r="I45" s="22"/>
      <c r="J45" s="22"/>
      <c r="K45" s="22"/>
      <c r="L45" s="22"/>
      <c r="M45" s="22"/>
      <c r="N45" s="22"/>
      <c r="O45" s="15">
        <v>8002.05</v>
      </c>
      <c r="P45" s="10"/>
      <c r="Q45" s="10"/>
    </row>
    <row r="46" spans="2:17" ht="12.75" x14ac:dyDescent="0.2">
      <c r="B46" s="24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8"/>
      <c r="P46" s="9"/>
      <c r="Q46" s="24"/>
    </row>
    <row r="47" spans="2:17" ht="12.75" customHeight="1" x14ac:dyDescent="0.2">
      <c r="O47" s="6">
        <v>8002.05</v>
      </c>
      <c r="P47" s="7"/>
    </row>
    <row r="48" spans="2:17" ht="409.6" hidden="1" customHeight="1" x14ac:dyDescent="0.25"/>
    <row r="49" ht="7.15" customHeight="1" x14ac:dyDescent="0.25"/>
  </sheetData>
  <pageMargins left="0.78740157480314965" right="0.78740157480314965" top="0.78740157480314965" bottom="1.1832362204724411" header="0.78740157480314965" footer="0.78740157480314965"/>
  <pageSetup paperSize="9" orientation="portrait" horizontalDpi="0" verticalDpi="0"/>
  <headerFooter alignWithMargins="0">
    <oddFooter xml:space="preserve">&amp;L&amp;C&amp;R&amp;"Arial"&amp;7&amp;BUsuario : NERLITH SANTILLAN&amp;B 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BD</vt:lpstr>
      <vt:lpstr>Hoja1</vt:lpstr>
      <vt:lpstr>REPORTE</vt:lpstr>
      <vt:lpstr>REPORTE!Títulos_a_imprimir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Nerlith Santillan</dc:creator>
  <cp:lastModifiedBy>Carlos Carbonell</cp:lastModifiedBy>
  <dcterms:created xsi:type="dcterms:W3CDTF">2017-10-27T16:08:11Z</dcterms:created>
  <dcterms:modified xsi:type="dcterms:W3CDTF">2017-11-20T23:14:21Z</dcterms:modified>
</cp:coreProperties>
</file>