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hermematos/Desktop/"/>
    </mc:Choice>
  </mc:AlternateContent>
  <xr:revisionPtr revIDLastSave="0" documentId="8_{1A0F8C77-91C9-EA43-95A0-98FE76CFC20C}" xr6:coauthVersionLast="47" xr6:coauthVersionMax="47" xr10:uidLastSave="{00000000-0000-0000-0000-000000000000}"/>
  <bookViews>
    <workbookView xWindow="0" yWindow="500" windowWidth="38400" windowHeight="198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8" i="1" l="1"/>
  <c r="AP96" i="1"/>
  <c r="AQ96" i="1" s="1"/>
  <c r="AP95" i="1"/>
  <c r="AQ95" i="1" s="1"/>
  <c r="AP94" i="1"/>
  <c r="AQ94" i="1" s="1"/>
  <c r="AP93" i="1"/>
  <c r="AQ93" i="1" s="1"/>
  <c r="W98" i="1"/>
  <c r="U98" i="1"/>
  <c r="S98" i="1"/>
  <c r="Q98" i="1"/>
  <c r="O98" i="1"/>
  <c r="J98" i="1"/>
  <c r="H98" i="1"/>
  <c r="C98" i="1"/>
  <c r="E98" i="1"/>
  <c r="AP91" i="1"/>
  <c r="AP90" i="1"/>
  <c r="AQ90" i="1" s="1"/>
  <c r="AP89" i="1"/>
  <c r="AQ89" i="1" s="1"/>
  <c r="AP80" i="1"/>
  <c r="AQ80" i="1" s="1"/>
  <c r="AP79" i="1"/>
  <c r="AP78" i="1"/>
  <c r="AP81" i="1"/>
  <c r="AP82" i="1"/>
  <c r="AP83" i="1"/>
  <c r="AP84" i="1"/>
  <c r="AP85" i="1"/>
  <c r="AP86" i="1"/>
  <c r="AP87" i="1"/>
  <c r="AP88" i="1"/>
  <c r="AP92" i="1"/>
  <c r="AP64" i="1"/>
  <c r="AP63" i="1"/>
  <c r="AP62" i="1"/>
  <c r="AP69" i="1"/>
  <c r="AP74" i="1"/>
  <c r="AP100" i="1"/>
  <c r="AP99" i="1"/>
  <c r="AQ99" i="1" s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5" i="1"/>
  <c r="AP66" i="1"/>
  <c r="AP67" i="1"/>
  <c r="AP68" i="1"/>
  <c r="AP75" i="1"/>
  <c r="AP76" i="1"/>
  <c r="AP77" i="1"/>
  <c r="AP23" i="1"/>
  <c r="AP22" i="1"/>
  <c r="AK115" i="1"/>
  <c r="AK98" i="1"/>
  <c r="E115" i="1"/>
  <c r="C115" i="1"/>
  <c r="W115" i="1"/>
  <c r="U115" i="1"/>
  <c r="S115" i="1"/>
  <c r="Q115" i="1"/>
  <c r="O115" i="1"/>
  <c r="AI115" i="1"/>
  <c r="AG115" i="1"/>
  <c r="AE115" i="1"/>
  <c r="AC115" i="1"/>
  <c r="J115" i="1"/>
  <c r="H115" i="1"/>
  <c r="AC98" i="1"/>
  <c r="AI98" i="1"/>
  <c r="T4" i="1"/>
  <c r="T5" i="1" s="1"/>
  <c r="G115" i="1"/>
  <c r="AP103" i="1"/>
  <c r="AP104" i="1"/>
  <c r="AP105" i="1"/>
  <c r="AP106" i="1"/>
  <c r="AP107" i="1"/>
  <c r="AP108" i="1"/>
  <c r="AP109" i="1"/>
  <c r="AP110" i="1"/>
  <c r="AP111" i="1"/>
  <c r="AP112" i="1"/>
  <c r="AP113" i="1"/>
  <c r="AP102" i="1"/>
  <c r="AE98" i="1"/>
  <c r="AG98" i="1"/>
  <c r="AQ83" i="1" l="1"/>
  <c r="AQ91" i="1"/>
  <c r="AQ88" i="1"/>
  <c r="AQ82" i="1"/>
  <c r="AQ79" i="1"/>
  <c r="AQ86" i="1"/>
  <c r="AQ81" i="1"/>
  <c r="AQ84" i="1"/>
  <c r="AQ87" i="1"/>
  <c r="AQ78" i="1"/>
  <c r="AQ85" i="1"/>
  <c r="AQ92" i="1"/>
  <c r="AQ64" i="1"/>
  <c r="AQ63" i="1"/>
  <c r="AQ62" i="1"/>
  <c r="AQ100" i="1"/>
  <c r="AQ69" i="1"/>
  <c r="AQ22" i="1"/>
  <c r="AQ74" i="1"/>
  <c r="AP98" i="1"/>
  <c r="AQ98" i="1" s="1"/>
  <c r="AQ75" i="1"/>
  <c r="AQ35" i="1"/>
  <c r="AQ43" i="1"/>
  <c r="AQ59" i="1"/>
  <c r="AQ51" i="1"/>
  <c r="AQ27" i="1"/>
  <c r="T3" i="1"/>
  <c r="T8" i="1"/>
  <c r="AQ108" i="1"/>
  <c r="AQ65" i="1"/>
  <c r="AQ38" i="1"/>
  <c r="AQ30" i="1"/>
  <c r="AQ107" i="1"/>
  <c r="AQ46" i="1"/>
  <c r="AQ54" i="1"/>
  <c r="AQ58" i="1"/>
  <c r="AQ50" i="1"/>
  <c r="AQ42" i="1"/>
  <c r="AQ34" i="1"/>
  <c r="AQ26" i="1"/>
  <c r="AQ111" i="1"/>
  <c r="AP115" i="1"/>
  <c r="AQ115" i="1" s="1"/>
  <c r="AQ66" i="1"/>
  <c r="AQ55" i="1"/>
  <c r="AQ47" i="1"/>
  <c r="AQ39" i="1"/>
  <c r="AQ31" i="1"/>
  <c r="AQ23" i="1"/>
  <c r="AQ112" i="1"/>
  <c r="AQ104" i="1"/>
  <c r="AQ103" i="1"/>
  <c r="AQ68" i="1"/>
  <c r="T10" i="1"/>
  <c r="X8" i="1"/>
  <c r="T9" i="1"/>
  <c r="AQ109" i="1"/>
  <c r="AQ113" i="1"/>
  <c r="AQ24" i="1"/>
  <c r="AQ28" i="1"/>
  <c r="AQ32" i="1"/>
  <c r="AQ36" i="1"/>
  <c r="AQ40" i="1"/>
  <c r="AQ44" i="1"/>
  <c r="AQ48" i="1"/>
  <c r="AQ52" i="1"/>
  <c r="AQ56" i="1"/>
  <c r="AQ60" i="1"/>
  <c r="AQ67" i="1"/>
  <c r="AQ76" i="1"/>
  <c r="AQ33" i="1"/>
  <c r="AQ41" i="1"/>
  <c r="AQ49" i="1"/>
  <c r="AQ57" i="1"/>
  <c r="AQ77" i="1"/>
  <c r="AQ105" i="1"/>
  <c r="AQ106" i="1"/>
  <c r="AQ110" i="1"/>
  <c r="AQ102" i="1"/>
  <c r="AQ25" i="1"/>
  <c r="AQ29" i="1"/>
  <c r="AQ37" i="1"/>
  <c r="AQ45" i="1"/>
  <c r="AQ53" i="1"/>
  <c r="AQ61" i="1"/>
</calcChain>
</file>

<file path=xl/sharedStrings.xml><?xml version="1.0" encoding="utf-8"?>
<sst xmlns="http://schemas.openxmlformats.org/spreadsheetml/2006/main" count="273" uniqueCount="243">
  <si>
    <t>S1</t>
  </si>
  <si>
    <t>S2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</si>
  <si>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</si>
  <si>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</si>
  <si>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</si>
  <si>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</si>
  <si>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</si>
  <si>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</si>
  <si>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</si>
  <si>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</si>
  <si>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</si>
  <si>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S9</t>
  </si>
  <si>
    <t>ATIVIDADES DA EQUIPA</t>
  </si>
  <si>
    <t>EQUIPA</t>
  </si>
  <si>
    <t>EQUIPA:</t>
  </si>
  <si>
    <t>DATA DE REVISÃO DO PLANO:</t>
  </si>
  <si>
    <t>Aluno Nº</t>
  </si>
  <si>
    <t>VERSÃO</t>
  </si>
  <si>
    <t>DATA:</t>
  </si>
  <si>
    <t>TAREFA</t>
  </si>
  <si>
    <t>DESIGNAÇÃO DA TAREFA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</si>
  <si>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</si>
  <si>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</si>
  <si>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</si>
  <si>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</si>
  <si>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</si>
  <si>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</si>
  <si>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</si>
  <si>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</si>
  <si>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</si>
  <si>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</si>
  <si>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</si>
  <si>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</si>
  <si>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T1.1</t>
  </si>
  <si>
    <t>T1.2</t>
  </si>
  <si>
    <t>T1.3</t>
  </si>
  <si>
    <t>T2.1</t>
  </si>
  <si>
    <t>T2.2</t>
  </si>
  <si>
    <t>T2.3</t>
  </si>
  <si>
    <t>T3.1</t>
  </si>
  <si>
    <t>T3.2</t>
  </si>
  <si>
    <t>T3.3</t>
  </si>
  <si>
    <t>T4.1</t>
  </si>
  <si>
    <t>T4.2</t>
  </si>
  <si>
    <t>T4.3</t>
  </si>
  <si>
    <t>T5.1</t>
  </si>
  <si>
    <t>T5.2</t>
  </si>
  <si>
    <t>T5.3</t>
  </si>
  <si>
    <t>T6.1</t>
  </si>
  <si>
    <t>T6.2</t>
  </si>
  <si>
    <t>T6.3</t>
  </si>
  <si>
    <t>T7.1</t>
  </si>
  <si>
    <t>T7.2</t>
  </si>
  <si>
    <t>T7.3</t>
  </si>
  <si>
    <t>T8.1</t>
  </si>
  <si>
    <t>T8.2</t>
  </si>
  <si>
    <t>T8.3</t>
  </si>
  <si>
    <t>T9.1</t>
  </si>
  <si>
    <t>T9.2</t>
  </si>
  <si>
    <t>T9.3</t>
  </si>
  <si>
    <t>T10.1</t>
  </si>
  <si>
    <t>T10.2</t>
  </si>
  <si>
    <t>T10.3</t>
  </si>
  <si>
    <t>T11.1</t>
  </si>
  <si>
    <t>T11.2</t>
  </si>
  <si>
    <t>T11.3</t>
  </si>
  <si>
    <t>T12.1</t>
  </si>
  <si>
    <t>T12.2</t>
  </si>
  <si>
    <t>T12.3</t>
  </si>
  <si>
    <t>P1</t>
  </si>
  <si>
    <t>P2</t>
  </si>
  <si>
    <t>P3</t>
  </si>
  <si>
    <t>P4</t>
  </si>
  <si>
    <t>P5</t>
  </si>
  <si>
    <t>P6</t>
  </si>
  <si>
    <t>TOTAL:</t>
  </si>
  <si>
    <t>ECTS</t>
  </si>
  <si>
    <t>H-ECTS</t>
  </si>
  <si>
    <t>TX FOLGA</t>
  </si>
  <si>
    <t>MAX.:</t>
  </si>
  <si>
    <t>EFECT.</t>
  </si>
  <si>
    <t>H</t>
  </si>
  <si>
    <t>OBS:</t>
  </si>
  <si>
    <t>P7</t>
  </si>
  <si>
    <t>PERFIS DE DESDOBRAMENTO DA EQUIPA</t>
  </si>
  <si>
    <t xml:space="preserve"> CONTROLO DE PRODUTIVIDADE:</t>
  </si>
  <si>
    <t>RÁCIO DE PROD. MÉDIA</t>
  </si>
  <si>
    <t>REF.</t>
  </si>
  <si>
    <t>EXECUÇÃO DO ESFORÇO:</t>
  </si>
  <si>
    <t>ESFORÇO DISPONÍVEL:</t>
  </si>
  <si>
    <t>MÉTRICAS</t>
  </si>
  <si>
    <t>%</t>
  </si>
  <si>
    <t>HORAS</t>
  </si>
  <si>
    <t>SEMANA</t>
  </si>
  <si>
    <t>/S</t>
  </si>
  <si>
    <t>OBS)</t>
  </si>
  <si>
    <t>CONTROLO DO PROJETO E GESTÃO DO ESFORÇO E DA PRODUÇÃO DA EQUIPA</t>
  </si>
  <si>
    <t>Project Management</t>
  </si>
  <si>
    <t>Google  Platform Developer</t>
  </si>
  <si>
    <t>Google Storage Services Developer</t>
  </si>
  <si>
    <t>SW Architect / Architectural Requirements</t>
  </si>
  <si>
    <t>P8</t>
  </si>
  <si>
    <t>Project Documentation and Dissemination Mat.</t>
  </si>
  <si>
    <t>Integration Tests (Tester)</t>
  </si>
  <si>
    <t>Unitary / Partial Tests (Tester)</t>
  </si>
  <si>
    <t>Specification and Requirements Analyst</t>
  </si>
  <si>
    <t>P9</t>
  </si>
  <si>
    <t>P10</t>
  </si>
  <si>
    <t>P11</t>
  </si>
  <si>
    <t>Android App / Interface Des. Developer</t>
  </si>
  <si>
    <t xml:space="preserve">WEB (JS-AJAX) UI Development </t>
  </si>
  <si>
    <t>SW Architectural Tests / Arch. Requirements</t>
  </si>
  <si>
    <t>Final Product Staging Developer</t>
  </si>
  <si>
    <t>P12</t>
  </si>
  <si>
    <t>REF Máx. Esforço Equipa H * Semana</t>
  </si>
  <si>
    <t>REF Média de HORAS EQUIPA * SEMANA</t>
  </si>
  <si>
    <t>CONTR</t>
  </si>
  <si>
    <t>Nota: Margem de 33% de não produtividade efectiva</t>
  </si>
  <si>
    <t>CONTROLO DE EQUIPA*SEMANA</t>
  </si>
  <si>
    <t>MAIO: 6/Maio a 31/Maio</t>
  </si>
  <si>
    <t>JUNHO: 3 a 29/JUNHO</t>
  </si>
  <si>
    <t>Apresent. ALFA</t>
  </si>
  <si>
    <t>Piloto ALFA</t>
  </si>
  <si>
    <t>6/5</t>
  </si>
  <si>
    <t>13/5</t>
  </si>
  <si>
    <t>20/5</t>
  </si>
  <si>
    <t>23/MAIO</t>
  </si>
  <si>
    <t>27/5</t>
  </si>
  <si>
    <t>3/6</t>
  </si>
  <si>
    <t>10/6</t>
  </si>
  <si>
    <t>17/6</t>
  </si>
  <si>
    <t>24/6</t>
  </si>
  <si>
    <t>Piloto BETA</t>
  </si>
  <si>
    <t>DELIVERABLES</t>
  </si>
  <si>
    <t>Apresent.</t>
  </si>
  <si>
    <t>JULHO: 1 a 24 de JULHO</t>
  </si>
  <si>
    <t>1/7</t>
  </si>
  <si>
    <t>8/7</t>
  </si>
  <si>
    <t>15/7</t>
  </si>
  <si>
    <t>22/7</t>
  </si>
  <si>
    <t>25-26/JUL</t>
  </si>
  <si>
    <t>GREENWAY</t>
  </si>
  <si>
    <t>Cristiano Bucur</t>
  </si>
  <si>
    <t>Guilherme Matos</t>
  </si>
  <si>
    <t>Luís Lamy</t>
  </si>
  <si>
    <t>Margarida Carvalho</t>
  </si>
  <si>
    <t>Miguel Vieira</t>
  </si>
  <si>
    <t>Generate ideas for the project</t>
  </si>
  <si>
    <t>Project scope</t>
  </si>
  <si>
    <t>Logo and Product name</t>
  </si>
  <si>
    <t>Presentation</t>
  </si>
  <si>
    <t>Basic user operations</t>
  </si>
  <si>
    <t>Individual project operations</t>
  </si>
  <si>
    <t>Add new user roles to the project</t>
  </si>
  <si>
    <t>Make validations for the new user roles</t>
  </si>
  <si>
    <t>Create a basic framework for the communities</t>
  </si>
  <si>
    <t>BackEnd - Add communities operations</t>
  </si>
  <si>
    <t>Create validations for the communities</t>
  </si>
  <si>
    <t>Test community operations</t>
  </si>
  <si>
    <t>FrontEnd - Carbon foot print calculator</t>
  </si>
  <si>
    <t>BackEnd - Add post operations</t>
  </si>
  <si>
    <t>Create a basic framework for community posts</t>
  </si>
  <si>
    <t>Create validations fpr the posts</t>
  </si>
  <si>
    <t>Test post operations</t>
  </si>
  <si>
    <t>BackEnd - Add comment operations</t>
  </si>
  <si>
    <t>Create a basic framework for post comments</t>
  </si>
  <si>
    <t>Create validations for the comments</t>
  </si>
  <si>
    <t>Test comment operations</t>
  </si>
  <si>
    <t>FrontEnd - Google maps integration</t>
  </si>
  <si>
    <t>Refactor file structure</t>
  </si>
  <si>
    <t>Correct old references</t>
  </si>
  <si>
    <t>Test new file system</t>
  </si>
  <si>
    <t>Create questions and answers</t>
  </si>
  <si>
    <t>Create calculations</t>
  </si>
  <si>
    <t>Code frontend</t>
  </si>
  <si>
    <t>Refactor file organization</t>
  </si>
  <si>
    <t>0.33</t>
  </si>
  <si>
    <t>Integration Backend -&gt; Frontend mobile</t>
  </si>
  <si>
    <t>Create react native project</t>
  </si>
  <si>
    <t>Code sample login screen</t>
  </si>
  <si>
    <t>Connect deployed backend endpoint to frontend</t>
  </si>
  <si>
    <t>Front-End Web Integration</t>
  </si>
  <si>
    <t>Front-End Mobile Integration</t>
  </si>
  <si>
    <t>Implement Communities</t>
  </si>
  <si>
    <t>Implement Posts</t>
  </si>
  <si>
    <t>Implement Profile</t>
  </si>
  <si>
    <t>T11.4</t>
  </si>
  <si>
    <t>T11.5</t>
  </si>
  <si>
    <t>Search Google Maps documentation</t>
  </si>
  <si>
    <t>Implement Google Maps api</t>
  </si>
  <si>
    <t>Create UI for google maps routes</t>
  </si>
  <si>
    <t>Implement Home Screen</t>
  </si>
  <si>
    <t>Implement Carbon Footprint calculator</t>
  </si>
  <si>
    <t>Implement google maps navigation</t>
  </si>
  <si>
    <t>Implement Search Flights Screen</t>
  </si>
  <si>
    <t>0.5</t>
  </si>
  <si>
    <t>16.5</t>
  </si>
  <si>
    <t>3.5</t>
  </si>
  <si>
    <t>Implement Dashboard</t>
  </si>
  <si>
    <t>Implement Login&amp;Register</t>
  </si>
  <si>
    <t>T11.7</t>
  </si>
  <si>
    <t>T11.8</t>
  </si>
  <si>
    <t>T11.6</t>
  </si>
  <si>
    <t>BackEnd - Create MORE Endpoints</t>
  </si>
  <si>
    <t>BackEnd-FrontEnd debug help :)</t>
  </si>
  <si>
    <t>Backend devs helping frontend devs</t>
  </si>
  <si>
    <t>Backend existing Endpoints adjustment</t>
  </si>
  <si>
    <t>T13</t>
  </si>
  <si>
    <t>T13.1</t>
  </si>
  <si>
    <t>T13.2</t>
  </si>
  <si>
    <t>T13.3</t>
  </si>
  <si>
    <t>T14</t>
  </si>
  <si>
    <t>T14.1</t>
  </si>
  <si>
    <t>T14.2</t>
  </si>
  <si>
    <t>T14.3</t>
  </si>
  <si>
    <t>List posts</t>
  </si>
  <si>
    <t>List applications</t>
  </si>
  <si>
    <t>Add application</t>
  </si>
  <si>
    <t>T12.4</t>
  </si>
  <si>
    <t>Post tools(edit, like, comment...)</t>
  </si>
  <si>
    <t>Piloto Final</t>
  </si>
  <si>
    <t>Project Management and Communication</t>
  </si>
  <si>
    <t>Weekly Meeting</t>
  </si>
  <si>
    <t>Daily communication</t>
  </si>
  <si>
    <t>T12.5</t>
  </si>
  <si>
    <t>T12.6</t>
  </si>
  <si>
    <t>List comments</t>
  </si>
  <si>
    <t>Report comment</t>
  </si>
  <si>
    <t>T15</t>
  </si>
  <si>
    <t>Presentation - BETA</t>
  </si>
  <si>
    <t>Build slides</t>
  </si>
  <si>
    <t>Prepare presentation</t>
  </si>
  <si>
    <t>Organize presentation</t>
  </si>
  <si>
    <t>0.31</t>
  </si>
  <si>
    <t>0.32</t>
  </si>
  <si>
    <t>Presentation - ALPHA</t>
  </si>
  <si>
    <t>T16</t>
  </si>
  <si>
    <t>T16.1</t>
  </si>
  <si>
    <t>T16.2</t>
  </si>
  <si>
    <t>T16.3</t>
  </si>
  <si>
    <t>T15.3</t>
  </si>
  <si>
    <t>T15.1</t>
  </si>
  <si>
    <t>T15.2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</si>
</sst>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7">
    <xf numFmtId="0" fontId="0" fillId="0" borderId="0" xfId="0"/>
    <xf numFmtId="0" fontId="6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right" vertical="center"/>
    </xf>
    <xf numFmtId="0" fontId="6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right" vertical="center"/>
    </xf>
    <xf numFmtId="0" fontId="0" fillId="5" borderId="4" xfId="0" applyFill="1" applyBorder="1"/>
    <xf numFmtId="0" fontId="0" fillId="5" borderId="16" xfId="0" applyFill="1" applyBorder="1"/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1" fillId="0" borderId="3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3" borderId="0" xfId="0" applyFill="1"/>
    <xf numFmtId="0" fontId="0" fillId="3" borderId="19" xfId="0" applyFill="1" applyBorder="1"/>
    <xf numFmtId="0" fontId="6" fillId="6" borderId="2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5" borderId="6" xfId="0" applyFont="1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7" xfId="0" applyFill="1" applyBorder="1"/>
    <xf numFmtId="0" fontId="0" fillId="3" borderId="20" xfId="0" applyFill="1" applyBorder="1"/>
    <xf numFmtId="0" fontId="5" fillId="2" borderId="1" xfId="0" quotePrefix="1" applyFont="1" applyFill="1" applyBorder="1" applyAlignment="1">
      <alignment horizontal="center"/>
    </xf>
    <xf numFmtId="0" fontId="0" fillId="2" borderId="12" xfId="0" applyFill="1" applyBorder="1"/>
    <xf numFmtId="0" fontId="1" fillId="2" borderId="11" xfId="0" applyFont="1" applyFill="1" applyBorder="1" applyAlignment="1">
      <alignment horizontal="center"/>
    </xf>
    <xf numFmtId="0" fontId="0" fillId="2" borderId="0" xfId="0" applyFill="1"/>
    <xf numFmtId="0" fontId="0" fillId="2" borderId="13" xfId="0" applyFill="1" applyBorder="1"/>
    <xf numFmtId="0" fontId="0" fillId="2" borderId="12" xfId="0" applyFill="1" applyBorder="1" applyAlignment="1">
      <alignment horizontal="center"/>
    </xf>
    <xf numFmtId="0" fontId="0" fillId="2" borderId="39" xfId="0" applyFill="1" applyBorder="1"/>
    <xf numFmtId="0" fontId="0" fillId="2" borderId="45" xfId="0" applyFill="1" applyBorder="1"/>
    <xf numFmtId="10" fontId="0" fillId="2" borderId="24" xfId="0" applyNumberFormat="1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16" xfId="0" applyFill="1" applyBorder="1"/>
    <xf numFmtId="10" fontId="0" fillId="2" borderId="36" xfId="0" applyNumberForma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2" borderId="46" xfId="0" applyFill="1" applyBorder="1"/>
    <xf numFmtId="0" fontId="0" fillId="5" borderId="50" xfId="0" applyFill="1" applyBorder="1"/>
    <xf numFmtId="0" fontId="0" fillId="5" borderId="46" xfId="0" applyFill="1" applyBorder="1"/>
    <xf numFmtId="10" fontId="0" fillId="5" borderId="27" xfId="0" applyNumberFormat="1" applyFill="1" applyBorder="1"/>
    <xf numFmtId="0" fontId="0" fillId="2" borderId="44" xfId="0" applyFill="1" applyBorder="1"/>
    <xf numFmtId="0" fontId="0" fillId="2" borderId="38" xfId="0" applyFill="1" applyBorder="1"/>
    <xf numFmtId="0" fontId="0" fillId="2" borderId="17" xfId="0" applyFill="1" applyBorder="1"/>
    <xf numFmtId="10" fontId="0" fillId="2" borderId="27" xfId="0" applyNumberFormat="1" applyFill="1" applyBorder="1"/>
    <xf numFmtId="0" fontId="0" fillId="5" borderId="15" xfId="0" applyFill="1" applyBorder="1"/>
    <xf numFmtId="0" fontId="0" fillId="5" borderId="14" xfId="0" applyFill="1" applyBorder="1"/>
    <xf numFmtId="0" fontId="0" fillId="5" borderId="51" xfId="0" applyFill="1" applyBorder="1"/>
    <xf numFmtId="10" fontId="0" fillId="5" borderId="22" xfId="0" applyNumberFormat="1" applyFill="1" applyBorder="1"/>
    <xf numFmtId="0" fontId="1" fillId="2" borderId="2" xfId="0" applyFont="1" applyFill="1" applyBorder="1"/>
    <xf numFmtId="10" fontId="1" fillId="2" borderId="9" xfId="0" applyNumberFormat="1" applyFont="1" applyFill="1" applyBorder="1"/>
    <xf numFmtId="0" fontId="0" fillId="0" borderId="14" xfId="0" applyBorder="1"/>
    <xf numFmtId="1" fontId="0" fillId="2" borderId="2" xfId="0" applyNumberFormat="1" applyFill="1" applyBorder="1"/>
    <xf numFmtId="10" fontId="0" fillId="2" borderId="9" xfId="0" applyNumberFormat="1" applyFill="1" applyBorder="1"/>
    <xf numFmtId="0" fontId="0" fillId="0" borderId="4" xfId="0" applyBorder="1" applyAlignment="1">
      <alignment horizontal="left"/>
    </xf>
    <xf numFmtId="0" fontId="6" fillId="6" borderId="44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0" fillId="8" borderId="0" xfId="0" applyFill="1"/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  <xf numFmtId="0" fontId="0" fillId="8" borderId="14" xfId="0" applyFill="1" applyBorder="1"/>
    <xf numFmtId="0" fontId="0" fillId="8" borderId="17" xfId="0" applyFill="1" applyBorder="1"/>
    <xf numFmtId="0" fontId="0" fillId="0" borderId="1" xfId="0" applyBorder="1" applyAlignment="1">
      <alignment horizontal="center"/>
    </xf>
    <xf numFmtId="0" fontId="6" fillId="9" borderId="15" xfId="0" applyFont="1" applyFill="1" applyBorder="1" applyAlignment="1">
      <alignment vertical="top"/>
    </xf>
    <xf numFmtId="0" fontId="6" fillId="9" borderId="4" xfId="0" applyFont="1" applyFill="1" applyBorder="1" applyAlignment="1">
      <alignment vertical="top"/>
    </xf>
    <xf numFmtId="0" fontId="1" fillId="9" borderId="14" xfId="0" applyFont="1" applyFill="1" applyBorder="1"/>
    <xf numFmtId="0" fontId="1" fillId="9" borderId="0" xfId="0" applyFont="1" applyFill="1"/>
    <xf numFmtId="49" fontId="1" fillId="9" borderId="14" xfId="0" applyNumberFormat="1" applyFont="1" applyFill="1" applyBorder="1" applyAlignment="1">
      <alignment vertical="top"/>
    </xf>
    <xf numFmtId="49" fontId="1" fillId="9" borderId="0" xfId="0" applyNumberFormat="1" applyFont="1" applyFill="1" applyAlignment="1">
      <alignment vertical="top"/>
    </xf>
    <xf numFmtId="49" fontId="0" fillId="0" borderId="41" xfId="0" applyNumberFormat="1" applyBorder="1"/>
    <xf numFmtId="49" fontId="0" fillId="0" borderId="37" xfId="0" applyNumberFormat="1" applyBorder="1"/>
    <xf numFmtId="49" fontId="0" fillId="0" borderId="42" xfId="0" applyNumberFormat="1" applyBorder="1"/>
    <xf numFmtId="0" fontId="0" fillId="2" borderId="35" xfId="0" applyFill="1" applyBorder="1"/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3" xfId="0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5" borderId="52" xfId="0" applyNumberForma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49" fontId="1" fillId="8" borderId="55" xfId="0" applyNumberFormat="1" applyFont="1" applyFill="1" applyBorder="1" applyAlignment="1">
      <alignment horizontal="center"/>
    </xf>
    <xf numFmtId="49" fontId="1" fillId="8" borderId="16" xfId="0" applyNumberFormat="1" applyFont="1" applyFill="1" applyBorder="1" applyAlignment="1">
      <alignment horizontal="center"/>
    </xf>
    <xf numFmtId="49" fontId="1" fillId="8" borderId="15" xfId="0" applyNumberFormat="1" applyFont="1" applyFill="1" applyBorder="1" applyAlignment="1">
      <alignment horizontal="center"/>
    </xf>
    <xf numFmtId="49" fontId="1" fillId="8" borderId="54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49" fontId="1" fillId="8" borderId="52" xfId="0" applyNumberFormat="1" applyFont="1" applyFill="1" applyBorder="1" applyAlignment="1">
      <alignment horizontal="center"/>
    </xf>
    <xf numFmtId="49" fontId="1" fillId="8" borderId="10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  <xf numFmtId="0" fontId="6" fillId="9" borderId="15" xfId="0" applyFont="1" applyFill="1" applyBorder="1" applyAlignment="1">
      <alignment horizontal="left" vertical="top"/>
    </xf>
    <xf numFmtId="0" fontId="6" fillId="9" borderId="16" xfId="0" applyFont="1" applyFill="1" applyBorder="1" applyAlignment="1">
      <alignment horizontal="left" vertical="top"/>
    </xf>
    <xf numFmtId="0" fontId="1" fillId="9" borderId="18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49" fontId="1" fillId="9" borderId="2" xfId="0" applyNumberFormat="1" applyFont="1" applyFill="1" applyBorder="1" applyAlignment="1">
      <alignment horizontal="center" vertical="top"/>
    </xf>
    <xf numFmtId="49" fontId="1" fillId="9" borderId="3" xfId="0" applyNumberFormat="1" applyFont="1" applyFill="1" applyBorder="1" applyAlignment="1">
      <alignment horizontal="center" vertical="top"/>
    </xf>
    <xf numFmtId="0" fontId="8" fillId="7" borderId="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horizontal="center" vertical="top"/>
    </xf>
    <xf numFmtId="0" fontId="4" fillId="8" borderId="3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9" borderId="2" xfId="0" applyNumberFormat="1" applyFont="1" applyFill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15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6" fillId="7" borderId="2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0" fillId="3" borderId="2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right"/>
    </xf>
    <xf numFmtId="49" fontId="1" fillId="5" borderId="52" xfId="0" applyNumberFormat="1" applyFont="1" applyFill="1" applyBorder="1" applyAlignment="1">
      <alignment horizontal="right"/>
    </xf>
    <xf numFmtId="0" fontId="1" fillId="5" borderId="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10" fontId="4" fillId="7" borderId="5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wrapText="1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6" fillId="6" borderId="34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7" xfId="0" applyFill="1" applyBorder="1" applyAlignment="1">
      <alignment horizontal="center"/>
    </xf>
    <xf numFmtId="0" fontId="6" fillId="5" borderId="15" xfId="0" applyFont="1" applyFill="1" applyBorder="1" applyAlignment="1">
      <alignment horizontal="left"/>
    </xf>
    <xf numFmtId="0" fontId="6" fillId="5" borderId="16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1" fillId="0" borderId="32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0" fillId="5" borderId="19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15"/>
  <sheetViews>
    <sheetView tabSelected="1" zoomScale="110" zoomScaleNormal="110" workbookViewId="0">
      <selection activeCell="G55" sqref="G55"/>
    </sheetView>
  </sheetViews>
  <sheetFormatPr baseColWidth="10" defaultColWidth="11" defaultRowHeight="16" x14ac:dyDescent="0.2"/>
  <cols>
    <col min="2" max="2" width="42.6640625" customWidth="1"/>
    <col min="3" max="3" width="4.83203125" customWidth="1"/>
    <col min="4" max="4" width="5.5" customWidth="1"/>
    <col min="5" max="6" width="4.83203125" customWidth="1"/>
    <col min="7" max="7" width="8.83203125" customWidth="1"/>
    <col min="8" max="8" width="4.83203125" customWidth="1"/>
    <col min="9" max="9" width="8.1640625" customWidth="1"/>
    <col min="10" max="10" width="4.83203125" customWidth="1"/>
    <col min="11" max="11" width="6" customWidth="1"/>
    <col min="12" max="18" width="4.83203125" customWidth="1"/>
    <col min="19" max="19" width="5.83203125" customWidth="1"/>
    <col min="20" max="21" width="4.83203125" customWidth="1"/>
    <col min="22" max="22" width="5.83203125" customWidth="1"/>
    <col min="23" max="23" width="4.83203125" customWidth="1"/>
    <col min="24" max="24" width="9" customWidth="1"/>
    <col min="25" max="27" width="4.83203125" customWidth="1"/>
    <col min="28" max="28" width="5.33203125" customWidth="1"/>
    <col min="29" max="29" width="4.83203125" customWidth="1"/>
    <col min="30" max="30" width="8.1640625" customWidth="1"/>
    <col min="31" max="31" width="4.83203125" customWidth="1"/>
    <col min="32" max="32" width="7.5" customWidth="1"/>
    <col min="33" max="33" width="4.83203125" customWidth="1"/>
    <col min="34" max="34" width="7" customWidth="1"/>
    <col min="35" max="35" width="4.83203125" customWidth="1"/>
    <col min="36" max="36" width="6.5" customWidth="1"/>
    <col min="37" max="37" width="4.83203125" customWidth="1"/>
    <col min="38" max="38" width="5.1640625" customWidth="1"/>
    <col min="39" max="39" width="4.83203125" customWidth="1"/>
    <col min="40" max="41" width="5.5" customWidth="1"/>
    <col min="42" max="42" width="9" customWidth="1"/>
    <col min="44" max="51" width="5.33203125" customWidth="1"/>
  </cols>
  <sheetData>
    <row r="1" spans="1:43" ht="29" customHeight="1" thickBot="1" x14ac:dyDescent="0.35">
      <c r="A1" s="162" t="s">
        <v>96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4"/>
    </row>
    <row r="2" spans="1:43" ht="21" customHeight="1" thickBot="1" x14ac:dyDescent="0.2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/>
    </row>
    <row r="3" spans="1:43" ht="30" customHeight="1" thickBot="1" x14ac:dyDescent="0.35">
      <c r="A3" s="162" t="s">
        <v>14</v>
      </c>
      <c r="B3" s="163"/>
      <c r="C3" s="164"/>
      <c r="D3" s="226" t="s">
        <v>15</v>
      </c>
      <c r="E3" s="227"/>
      <c r="F3" s="227"/>
      <c r="G3" s="227"/>
      <c r="H3" s="227"/>
      <c r="I3" s="227"/>
      <c r="J3" s="227"/>
      <c r="K3" s="227"/>
      <c r="L3" s="228"/>
      <c r="M3" s="12"/>
      <c r="N3" s="269" t="s">
        <v>75</v>
      </c>
      <c r="O3" s="270"/>
      <c r="P3" s="270"/>
      <c r="Q3" s="270"/>
      <c r="R3" s="271"/>
      <c r="S3" s="62"/>
      <c r="T3" s="290">
        <f>SUM(C98:AO98)</f>
        <v>1025</v>
      </c>
      <c r="U3" s="291"/>
      <c r="V3" s="291"/>
      <c r="W3" s="291"/>
      <c r="X3" s="280" t="s">
        <v>81</v>
      </c>
      <c r="Y3" s="281"/>
      <c r="Z3" s="12"/>
      <c r="AA3" s="19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4"/>
      <c r="AP3" s="12"/>
      <c r="AQ3" s="27"/>
    </row>
    <row r="4" spans="1:43" ht="20" customHeight="1" thickBot="1" x14ac:dyDescent="0.3">
      <c r="A4" s="296" t="s">
        <v>141</v>
      </c>
      <c r="B4" s="297"/>
      <c r="C4" s="298"/>
      <c r="D4" s="299" t="s">
        <v>17</v>
      </c>
      <c r="E4" s="300"/>
      <c r="F4" s="210" t="s">
        <v>18</v>
      </c>
      <c r="G4" s="211"/>
      <c r="H4" s="211"/>
      <c r="I4" s="211"/>
      <c r="J4" s="211"/>
      <c r="K4" s="211"/>
      <c r="L4" s="212"/>
      <c r="M4" s="12"/>
      <c r="N4" s="272" t="s">
        <v>79</v>
      </c>
      <c r="O4" s="273"/>
      <c r="P4" s="273"/>
      <c r="Q4" s="273"/>
      <c r="R4" s="274"/>
      <c r="S4" s="63"/>
      <c r="T4" s="292">
        <f>AD4*AG4*AJ4</f>
        <v>2940</v>
      </c>
      <c r="U4" s="293"/>
      <c r="V4" s="293"/>
      <c r="W4" s="293"/>
      <c r="X4" s="282" t="s">
        <v>81</v>
      </c>
      <c r="Y4" s="283"/>
      <c r="Z4" s="12"/>
      <c r="AA4" s="268" t="s">
        <v>76</v>
      </c>
      <c r="AB4" s="124"/>
      <c r="AC4" s="125"/>
      <c r="AD4" s="25">
        <v>15</v>
      </c>
      <c r="AE4" s="268" t="s">
        <v>77</v>
      </c>
      <c r="AF4" s="125"/>
      <c r="AG4" s="26">
        <v>28</v>
      </c>
      <c r="AH4" s="268" t="s">
        <v>13</v>
      </c>
      <c r="AI4" s="125"/>
      <c r="AJ4" s="26">
        <v>7</v>
      </c>
      <c r="AM4" s="268" t="s">
        <v>78</v>
      </c>
      <c r="AN4" s="125"/>
      <c r="AO4" s="29">
        <v>0.32500000000000001</v>
      </c>
      <c r="AP4" s="12"/>
      <c r="AQ4" s="27"/>
    </row>
    <row r="5" spans="1:43" ht="27" customHeight="1" thickBot="1" x14ac:dyDescent="0.25">
      <c r="A5" s="296"/>
      <c r="B5" s="297"/>
      <c r="C5" s="298"/>
      <c r="D5" s="301">
        <v>2</v>
      </c>
      <c r="E5" s="215"/>
      <c r="F5" s="213">
        <v>45466</v>
      </c>
      <c r="G5" s="214"/>
      <c r="H5" s="214"/>
      <c r="I5" s="214"/>
      <c r="J5" s="214"/>
      <c r="K5" s="214"/>
      <c r="L5" s="215"/>
      <c r="M5" s="12"/>
      <c r="N5" s="275" t="s">
        <v>80</v>
      </c>
      <c r="O5" s="276"/>
      <c r="P5" s="276"/>
      <c r="Q5" s="276"/>
      <c r="R5" s="277"/>
      <c r="S5" s="64"/>
      <c r="T5" s="294">
        <f>T4-(T4*AO4)</f>
        <v>1984.5</v>
      </c>
      <c r="U5" s="295"/>
      <c r="V5" s="295"/>
      <c r="W5" s="295"/>
      <c r="X5" s="284" t="s">
        <v>81</v>
      </c>
      <c r="Y5" s="285"/>
      <c r="Z5" s="12"/>
      <c r="AA5" s="220" t="s">
        <v>117</v>
      </c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2"/>
      <c r="AP5" s="12"/>
      <c r="AQ5" s="27"/>
    </row>
    <row r="6" spans="1:43" ht="20" customHeight="1" thickBot="1" x14ac:dyDescent="0.25">
      <c r="A6" s="186" t="s">
        <v>142</v>
      </c>
      <c r="B6" s="88"/>
      <c r="C6" s="88"/>
      <c r="D6" s="229" t="s">
        <v>16</v>
      </c>
      <c r="E6" s="230"/>
      <c r="F6" s="216">
        <v>62444</v>
      </c>
      <c r="G6" s="216"/>
      <c r="H6" s="216"/>
      <c r="I6" s="216"/>
      <c r="J6" s="216"/>
      <c r="K6" s="216"/>
      <c r="L6" s="217"/>
      <c r="M6" s="12"/>
      <c r="N6" s="14" t="s">
        <v>85</v>
      </c>
      <c r="O6" s="15"/>
      <c r="P6" s="15"/>
      <c r="Q6" s="15"/>
      <c r="R6" s="15"/>
      <c r="S6" s="15"/>
      <c r="T6" s="15"/>
      <c r="U6" s="15"/>
      <c r="V6" s="15"/>
      <c r="W6" s="15"/>
      <c r="X6" s="278" t="s">
        <v>87</v>
      </c>
      <c r="Y6" s="279"/>
      <c r="Z6" s="12"/>
      <c r="AA6" s="223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5"/>
      <c r="AP6" s="12"/>
      <c r="AQ6" s="27"/>
    </row>
    <row r="7" spans="1:43" ht="20" customHeight="1" thickBot="1" x14ac:dyDescent="0.25">
      <c r="A7" s="186" t="s">
        <v>143</v>
      </c>
      <c r="B7" s="88"/>
      <c r="C7" s="88"/>
      <c r="D7" s="202" t="s">
        <v>16</v>
      </c>
      <c r="E7" s="203"/>
      <c r="F7" s="218">
        <v>62863</v>
      </c>
      <c r="G7" s="218"/>
      <c r="H7" s="218"/>
      <c r="I7" s="218"/>
      <c r="J7" s="218"/>
      <c r="K7" s="218"/>
      <c r="L7" s="219"/>
      <c r="M7" s="12"/>
      <c r="N7" s="98" t="s">
        <v>90</v>
      </c>
      <c r="O7" s="99"/>
      <c r="P7" s="99"/>
      <c r="Q7" s="99"/>
      <c r="R7" s="99"/>
      <c r="S7" s="100"/>
      <c r="T7" s="128" t="s">
        <v>93</v>
      </c>
      <c r="U7" s="286"/>
      <c r="V7" s="129"/>
      <c r="W7" s="287">
        <v>1</v>
      </c>
      <c r="X7" s="288"/>
      <c r="Y7" s="289"/>
      <c r="Z7" s="12"/>
      <c r="AA7" s="165" t="s">
        <v>95</v>
      </c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7"/>
      <c r="AP7" s="12"/>
      <c r="AQ7" s="27"/>
    </row>
    <row r="8" spans="1:43" ht="20" customHeight="1" thickBot="1" x14ac:dyDescent="0.3">
      <c r="A8" s="186" t="s">
        <v>144</v>
      </c>
      <c r="B8" s="88"/>
      <c r="C8" s="88"/>
      <c r="D8" s="202" t="s">
        <v>16</v>
      </c>
      <c r="E8" s="203"/>
      <c r="F8" s="218">
        <v>62691</v>
      </c>
      <c r="G8" s="218"/>
      <c r="H8" s="218"/>
      <c r="I8" s="218"/>
      <c r="J8" s="218"/>
      <c r="K8" s="218"/>
      <c r="L8" s="219"/>
      <c r="M8" s="12"/>
      <c r="N8" s="265" t="s">
        <v>86</v>
      </c>
      <c r="O8" s="266"/>
      <c r="P8" s="266"/>
      <c r="Q8" s="266"/>
      <c r="R8" s="267"/>
      <c r="S8" s="61"/>
      <c r="T8" s="238">
        <f>AVERAGE(C98:AO98)</f>
        <v>68.333333333333329</v>
      </c>
      <c r="U8" s="239"/>
      <c r="V8" s="239"/>
      <c r="W8" s="22" t="s">
        <v>94</v>
      </c>
      <c r="X8" s="235">
        <f>T5/17</f>
        <v>116.73529411764706</v>
      </c>
      <c r="Y8" s="236"/>
      <c r="Z8" s="12"/>
      <c r="AA8" s="168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70"/>
      <c r="AP8" s="12"/>
      <c r="AQ8" s="27"/>
    </row>
    <row r="9" spans="1:43" ht="20" customHeight="1" thickBot="1" x14ac:dyDescent="0.3">
      <c r="A9" s="186" t="s">
        <v>145</v>
      </c>
      <c r="B9" s="88"/>
      <c r="C9" s="88"/>
      <c r="D9" s="202" t="s">
        <v>16</v>
      </c>
      <c r="E9" s="203"/>
      <c r="F9" s="218">
        <v>60437</v>
      </c>
      <c r="G9" s="218"/>
      <c r="H9" s="218"/>
      <c r="I9" s="218"/>
      <c r="J9" s="218"/>
      <c r="K9" s="218"/>
      <c r="L9" s="219"/>
      <c r="M9" s="12"/>
      <c r="N9" s="17" t="s">
        <v>88</v>
      </c>
      <c r="O9" s="16"/>
      <c r="P9" s="16"/>
      <c r="Q9" s="16"/>
      <c r="R9" s="18"/>
      <c r="S9" s="16"/>
      <c r="T9" s="240">
        <f>SUM(C98:AO98)/T5</f>
        <v>0.51650289745527844</v>
      </c>
      <c r="U9" s="241"/>
      <c r="V9" s="241"/>
      <c r="W9" s="23" t="s">
        <v>91</v>
      </c>
      <c r="X9" s="237">
        <v>1</v>
      </c>
      <c r="Y9" s="109"/>
      <c r="Z9" s="12"/>
      <c r="AA9" s="168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70"/>
      <c r="AP9" s="12"/>
      <c r="AQ9" s="27"/>
    </row>
    <row r="10" spans="1:43" ht="20" customHeight="1" thickBot="1" x14ac:dyDescent="0.3">
      <c r="A10" s="185" t="s">
        <v>146</v>
      </c>
      <c r="B10" s="92"/>
      <c r="C10" s="92"/>
      <c r="D10" s="204" t="s">
        <v>16</v>
      </c>
      <c r="E10" s="205"/>
      <c r="F10" s="200">
        <v>64320</v>
      </c>
      <c r="G10" s="200"/>
      <c r="H10" s="200"/>
      <c r="I10" s="200"/>
      <c r="J10" s="200"/>
      <c r="K10" s="200"/>
      <c r="L10" s="201"/>
      <c r="M10" s="12"/>
      <c r="N10" s="19" t="s">
        <v>89</v>
      </c>
      <c r="O10" s="20"/>
      <c r="P10" s="20"/>
      <c r="Q10" s="20"/>
      <c r="R10" s="21"/>
      <c r="S10" s="20"/>
      <c r="T10" s="238">
        <f>T5-SUM(C98:AO98)</f>
        <v>959.5</v>
      </c>
      <c r="U10" s="239"/>
      <c r="V10" s="239"/>
      <c r="W10" s="24" t="s">
        <v>81</v>
      </c>
      <c r="X10" s="108" t="s">
        <v>92</v>
      </c>
      <c r="Y10" s="109"/>
      <c r="Z10" s="12"/>
      <c r="AA10" s="168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70"/>
      <c r="AP10" s="12"/>
      <c r="AQ10" s="27"/>
    </row>
    <row r="11" spans="1:43" ht="20" customHeight="1" x14ac:dyDescent="0.2">
      <c r="A11" s="242" t="s">
        <v>82</v>
      </c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4"/>
      <c r="M11" s="12"/>
      <c r="N11" s="168" t="s">
        <v>95</v>
      </c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70"/>
      <c r="Z11" s="12"/>
      <c r="AA11" s="168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70"/>
      <c r="AP11" s="12"/>
      <c r="AQ11" s="27"/>
    </row>
    <row r="12" spans="1:43" ht="20" customHeight="1" x14ac:dyDescent="0.2">
      <c r="A12" s="245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7"/>
      <c r="M12" s="12"/>
      <c r="N12" s="168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70"/>
      <c r="Z12" s="12"/>
      <c r="AA12" s="168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70"/>
      <c r="AP12" s="12"/>
      <c r="AQ12" s="27"/>
    </row>
    <row r="13" spans="1:43" ht="20" customHeight="1" thickBot="1" x14ac:dyDescent="0.25">
      <c r="A13" s="245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7"/>
      <c r="M13" s="12"/>
      <c r="N13" s="168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70"/>
      <c r="Z13" s="12"/>
      <c r="AA13" s="168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70"/>
      <c r="AP13" s="12"/>
      <c r="AQ13" s="27"/>
    </row>
    <row r="14" spans="1:43" ht="20" customHeight="1" x14ac:dyDescent="0.2">
      <c r="A14" s="137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39"/>
      <c r="AQ14" s="40"/>
    </row>
    <row r="15" spans="1:43" ht="17" thickBot="1" x14ac:dyDescent="0.25">
      <c r="A15" s="140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3"/>
      <c r="AQ15" s="28"/>
    </row>
    <row r="16" spans="1:43" ht="22" thickBot="1" x14ac:dyDescent="0.3">
      <c r="A16" s="250" t="s">
        <v>12</v>
      </c>
      <c r="B16" s="251"/>
      <c r="C16" s="173" t="s">
        <v>119</v>
      </c>
      <c r="D16" s="174"/>
      <c r="E16" s="174"/>
      <c r="F16" s="174"/>
      <c r="G16" s="174"/>
      <c r="H16" s="174"/>
      <c r="I16" s="174"/>
      <c r="J16" s="174"/>
      <c r="K16" s="175"/>
      <c r="O16" s="122" t="s">
        <v>120</v>
      </c>
      <c r="P16" s="123"/>
      <c r="Q16" s="123"/>
      <c r="R16" s="123"/>
      <c r="S16" s="123"/>
      <c r="T16" s="123"/>
      <c r="U16" s="123"/>
      <c r="V16" s="123"/>
      <c r="W16" s="123"/>
      <c r="X16" s="262"/>
      <c r="AC16" s="122" t="s">
        <v>135</v>
      </c>
      <c r="AD16" s="123"/>
      <c r="AE16" s="123"/>
      <c r="AF16" s="123"/>
      <c r="AG16" s="123"/>
      <c r="AH16" s="123"/>
      <c r="AI16" s="123"/>
      <c r="AJ16" s="123"/>
      <c r="AK16" s="124" t="s">
        <v>140</v>
      </c>
      <c r="AL16" s="124"/>
      <c r="AM16" s="125"/>
      <c r="AP16" s="31" t="s">
        <v>116</v>
      </c>
      <c r="AQ16" s="31" t="s">
        <v>116</v>
      </c>
    </row>
    <row r="17" spans="1:43" ht="19" customHeight="1" thickBot="1" x14ac:dyDescent="0.3">
      <c r="A17" s="252"/>
      <c r="B17" s="253"/>
      <c r="C17" s="145" t="s">
        <v>0</v>
      </c>
      <c r="D17" s="146"/>
      <c r="E17" s="145" t="s">
        <v>1</v>
      </c>
      <c r="F17" s="146"/>
      <c r="G17" s="72" t="s">
        <v>2</v>
      </c>
      <c r="H17" s="263" t="s">
        <v>121</v>
      </c>
      <c r="I17" s="264"/>
      <c r="J17" s="72" t="s">
        <v>3</v>
      </c>
      <c r="K17" s="71"/>
      <c r="O17" s="145" t="s">
        <v>4</v>
      </c>
      <c r="P17" s="146"/>
      <c r="Q17" s="145" t="s">
        <v>5</v>
      </c>
      <c r="R17" s="146"/>
      <c r="S17" s="145" t="s">
        <v>6</v>
      </c>
      <c r="T17" s="146"/>
      <c r="U17" s="145" t="s">
        <v>7</v>
      </c>
      <c r="V17" s="152"/>
      <c r="W17" s="156" t="s">
        <v>134</v>
      </c>
      <c r="X17" s="157"/>
      <c r="AC17" s="145" t="s">
        <v>11</v>
      </c>
      <c r="AD17" s="146"/>
      <c r="AE17" s="145" t="s">
        <v>8</v>
      </c>
      <c r="AF17" s="146"/>
      <c r="AG17" s="145" t="s">
        <v>9</v>
      </c>
      <c r="AH17" s="146"/>
      <c r="AI17" s="145" t="s">
        <v>10</v>
      </c>
      <c r="AJ17" s="146"/>
      <c r="AK17" s="77" t="s">
        <v>134</v>
      </c>
      <c r="AL17" s="78"/>
      <c r="AM17" s="78"/>
      <c r="AP17" s="34" t="s">
        <v>92</v>
      </c>
      <c r="AQ17" s="34" t="s">
        <v>91</v>
      </c>
    </row>
    <row r="18" spans="1:43" ht="16" customHeight="1" thickBot="1" x14ac:dyDescent="0.25">
      <c r="A18" s="252"/>
      <c r="B18" s="253"/>
      <c r="C18" s="74"/>
      <c r="D18" s="65"/>
      <c r="E18" s="65"/>
      <c r="F18" s="65"/>
      <c r="G18" s="65"/>
      <c r="H18" s="176" t="s">
        <v>122</v>
      </c>
      <c r="I18" s="177"/>
      <c r="J18" s="65"/>
      <c r="K18" s="75"/>
      <c r="O18" s="143"/>
      <c r="P18" s="143"/>
      <c r="Q18" s="143"/>
      <c r="R18" s="143"/>
      <c r="S18" s="143"/>
      <c r="T18" s="143"/>
      <c r="U18" s="143"/>
      <c r="V18" s="144"/>
      <c r="W18" s="158" t="s">
        <v>132</v>
      </c>
      <c r="X18" s="159"/>
      <c r="AC18" s="147"/>
      <c r="AD18" s="143"/>
      <c r="AE18" s="147"/>
      <c r="AF18" s="143"/>
      <c r="AG18" s="147"/>
      <c r="AH18" s="143"/>
      <c r="AI18" s="147"/>
      <c r="AJ18" s="143"/>
      <c r="AK18" s="79" t="s">
        <v>220</v>
      </c>
      <c r="AL18" s="80"/>
      <c r="AM18" s="80"/>
      <c r="AP18" s="30"/>
      <c r="AQ18" s="30"/>
    </row>
    <row r="19" spans="1:43" ht="16" customHeight="1" thickBot="1" x14ac:dyDescent="0.25">
      <c r="A19" s="254"/>
      <c r="B19" s="255"/>
      <c r="C19" s="178" t="s">
        <v>123</v>
      </c>
      <c r="D19" s="154"/>
      <c r="E19" s="178" t="s">
        <v>124</v>
      </c>
      <c r="F19" s="154"/>
      <c r="G19" s="73" t="s">
        <v>125</v>
      </c>
      <c r="H19" s="179" t="s">
        <v>126</v>
      </c>
      <c r="I19" s="180"/>
      <c r="J19" s="155" t="s">
        <v>127</v>
      </c>
      <c r="K19" s="181"/>
      <c r="O19" s="153" t="s">
        <v>128</v>
      </c>
      <c r="P19" s="154"/>
      <c r="Q19" s="153" t="s">
        <v>129</v>
      </c>
      <c r="R19" s="154"/>
      <c r="S19" s="153" t="s">
        <v>130</v>
      </c>
      <c r="T19" s="154"/>
      <c r="U19" s="153" t="s">
        <v>131</v>
      </c>
      <c r="V19" s="155"/>
      <c r="W19" s="160" t="s">
        <v>133</v>
      </c>
      <c r="X19" s="161"/>
      <c r="AC19" s="150" t="s">
        <v>136</v>
      </c>
      <c r="AD19" s="149"/>
      <c r="AE19" s="150" t="s">
        <v>137</v>
      </c>
      <c r="AF19" s="149"/>
      <c r="AG19" s="150" t="s">
        <v>138</v>
      </c>
      <c r="AH19" s="151"/>
      <c r="AI19" s="148" t="s">
        <v>139</v>
      </c>
      <c r="AJ19" s="149"/>
      <c r="AK19" s="81" t="s">
        <v>133</v>
      </c>
      <c r="AL19" s="82"/>
      <c r="AM19" s="82"/>
      <c r="AP19" s="33"/>
      <c r="AQ19" s="33"/>
    </row>
    <row r="20" spans="1:43" ht="23" customHeight="1" x14ac:dyDescent="0.2">
      <c r="A20" s="231" t="s">
        <v>19</v>
      </c>
      <c r="B20" s="231" t="s">
        <v>20</v>
      </c>
      <c r="C20" s="137"/>
      <c r="D20" s="138"/>
      <c r="E20" s="138"/>
      <c r="F20" s="138"/>
      <c r="G20" s="138"/>
      <c r="H20" s="138"/>
      <c r="I20" s="138"/>
      <c r="J20" s="138"/>
      <c r="K20" s="139"/>
      <c r="O20" s="137"/>
      <c r="P20" s="138"/>
      <c r="Q20" s="138"/>
      <c r="R20" s="138"/>
      <c r="S20" s="138"/>
      <c r="T20" s="138"/>
      <c r="U20" s="138"/>
      <c r="V20" s="138"/>
      <c r="W20" s="138"/>
      <c r="X20" s="139"/>
      <c r="AC20" s="137"/>
      <c r="AD20" s="138"/>
      <c r="AE20" s="138"/>
      <c r="AF20" s="138"/>
      <c r="AG20" s="138"/>
      <c r="AH20" s="138"/>
      <c r="AI20" s="138"/>
      <c r="AJ20" s="138"/>
      <c r="AK20" s="138"/>
      <c r="AL20" s="138"/>
      <c r="AM20" s="139"/>
      <c r="AP20" s="32"/>
      <c r="AQ20" s="50"/>
    </row>
    <row r="21" spans="1:43" ht="23" customHeight="1" thickBot="1" x14ac:dyDescent="0.25">
      <c r="A21" s="232"/>
      <c r="B21" s="232"/>
      <c r="C21" s="140"/>
      <c r="D21" s="141"/>
      <c r="E21" s="141"/>
      <c r="F21" s="141"/>
      <c r="G21" s="141"/>
      <c r="H21" s="141"/>
      <c r="I21" s="141"/>
      <c r="J21" s="141"/>
      <c r="K21" s="142"/>
      <c r="O21" s="140"/>
      <c r="P21" s="141"/>
      <c r="Q21" s="141"/>
      <c r="R21" s="141"/>
      <c r="S21" s="141"/>
      <c r="T21" s="141"/>
      <c r="U21" s="141"/>
      <c r="V21" s="141"/>
      <c r="W21" s="141"/>
      <c r="X21" s="142"/>
      <c r="AC21" s="140"/>
      <c r="AD21" s="141"/>
      <c r="AE21" s="141"/>
      <c r="AF21" s="141"/>
      <c r="AG21" s="141"/>
      <c r="AH21" s="141"/>
      <c r="AI21" s="141"/>
      <c r="AJ21" s="141"/>
      <c r="AK21" s="141"/>
      <c r="AL21" s="141"/>
      <c r="AM21" s="142"/>
      <c r="AP21" s="32"/>
      <c r="AQ21" s="50"/>
    </row>
    <row r="22" spans="1:43" ht="19" customHeight="1" thickBot="1" x14ac:dyDescent="0.25">
      <c r="A22" s="1" t="s">
        <v>21</v>
      </c>
      <c r="B22" s="303" t="s">
        <v>147</v>
      </c>
      <c r="C22" s="96"/>
      <c r="D22" s="97"/>
      <c r="E22" s="98">
        <v>1</v>
      </c>
      <c r="F22" s="100"/>
      <c r="G22" s="76"/>
      <c r="H22" s="98"/>
      <c r="I22" s="100"/>
      <c r="J22" s="98"/>
      <c r="K22" s="100"/>
      <c r="O22" s="96"/>
      <c r="P22" s="97"/>
      <c r="Q22" s="96"/>
      <c r="R22" s="114"/>
      <c r="S22" s="98"/>
      <c r="T22" s="100"/>
      <c r="U22" s="98"/>
      <c r="V22" s="100"/>
      <c r="W22" s="98">
        <v>5</v>
      </c>
      <c r="X22" s="100"/>
      <c r="AC22" s="98"/>
      <c r="AD22" s="100"/>
      <c r="AE22" s="96"/>
      <c r="AF22" s="97"/>
      <c r="AG22" s="96"/>
      <c r="AH22" s="97"/>
      <c r="AI22" s="96"/>
      <c r="AJ22" s="97"/>
      <c r="AK22" s="98"/>
      <c r="AL22" s="99"/>
      <c r="AM22" s="100"/>
      <c r="AP22" s="48">
        <f>SUM(C22:AM22)</f>
        <v>6</v>
      </c>
      <c r="AQ22" s="41">
        <f>AP22/$T$5</f>
        <v>3.0234315948601664E-3</v>
      </c>
    </row>
    <row r="23" spans="1:43" ht="19" customHeight="1" thickBot="1" x14ac:dyDescent="0.25">
      <c r="A23" s="2" t="s">
        <v>33</v>
      </c>
      <c r="B23" s="7" t="s">
        <v>149</v>
      </c>
      <c r="C23" s="96"/>
      <c r="D23" s="97"/>
      <c r="E23" s="98">
        <v>2</v>
      </c>
      <c r="F23" s="100"/>
      <c r="G23" s="76"/>
      <c r="H23" s="98"/>
      <c r="I23" s="100"/>
      <c r="J23" s="98"/>
      <c r="K23" s="100"/>
      <c r="O23" s="96"/>
      <c r="P23" s="97"/>
      <c r="Q23" s="96"/>
      <c r="R23" s="114"/>
      <c r="S23" s="98"/>
      <c r="T23" s="100"/>
      <c r="U23" s="98"/>
      <c r="V23" s="100"/>
      <c r="W23" s="98"/>
      <c r="X23" s="100"/>
      <c r="AC23" s="98"/>
      <c r="AD23" s="100"/>
      <c r="AE23" s="96"/>
      <c r="AF23" s="97"/>
      <c r="AG23" s="96"/>
      <c r="AH23" s="97"/>
      <c r="AI23" s="96"/>
      <c r="AJ23" s="97"/>
      <c r="AK23" s="98"/>
      <c r="AL23" s="99"/>
      <c r="AM23" s="100"/>
      <c r="AP23" s="49">
        <f>SUM(C23:AM23)</f>
        <v>2</v>
      </c>
      <c r="AQ23" s="37">
        <f t="shared" ref="AQ23:AQ77" si="0">AP23/$T$5</f>
        <v>1.0078105316200555E-3</v>
      </c>
    </row>
    <row r="24" spans="1:43" ht="19" customHeight="1" thickBot="1" x14ac:dyDescent="0.25">
      <c r="A24" s="2" t="s">
        <v>34</v>
      </c>
      <c r="B24" s="7" t="s">
        <v>148</v>
      </c>
      <c r="C24" s="96"/>
      <c r="D24" s="97"/>
      <c r="E24" s="98">
        <v>5</v>
      </c>
      <c r="F24" s="100"/>
      <c r="G24" s="76">
        <v>2</v>
      </c>
      <c r="H24" s="98"/>
      <c r="I24" s="100"/>
      <c r="J24" s="98"/>
      <c r="K24" s="100"/>
      <c r="O24" s="96"/>
      <c r="P24" s="97"/>
      <c r="Q24" s="96"/>
      <c r="R24" s="114"/>
      <c r="S24" s="98"/>
      <c r="T24" s="100"/>
      <c r="U24" s="98"/>
      <c r="V24" s="100"/>
      <c r="W24" s="98"/>
      <c r="X24" s="100"/>
      <c r="AC24" s="98"/>
      <c r="AD24" s="100"/>
      <c r="AE24" s="96"/>
      <c r="AF24" s="97"/>
      <c r="AG24" s="96"/>
      <c r="AH24" s="97"/>
      <c r="AI24" s="96"/>
      <c r="AJ24" s="97"/>
      <c r="AK24" s="98"/>
      <c r="AL24" s="99"/>
      <c r="AM24" s="100"/>
      <c r="AP24" s="49">
        <f t="shared" ref="AP24:AP77" si="1">SUM(C24:AM24)</f>
        <v>7</v>
      </c>
      <c r="AQ24" s="37">
        <f t="shared" si="0"/>
        <v>3.5273368606701938E-3</v>
      </c>
    </row>
    <row r="25" spans="1:43" ht="19" customHeight="1" thickBot="1" x14ac:dyDescent="0.25">
      <c r="A25" s="2" t="s">
        <v>35</v>
      </c>
      <c r="B25" s="7" t="s">
        <v>150</v>
      </c>
      <c r="C25" s="96"/>
      <c r="D25" s="97"/>
      <c r="E25" s="98">
        <v>8</v>
      </c>
      <c r="F25" s="100"/>
      <c r="G25" s="76">
        <v>5</v>
      </c>
      <c r="H25" s="98"/>
      <c r="I25" s="100"/>
      <c r="J25" s="98"/>
      <c r="K25" s="100"/>
      <c r="O25" s="96"/>
      <c r="P25" s="97"/>
      <c r="Q25" s="96"/>
      <c r="R25" s="114"/>
      <c r="S25" s="98"/>
      <c r="T25" s="100"/>
      <c r="U25" s="98"/>
      <c r="V25" s="100"/>
      <c r="W25" s="98"/>
      <c r="X25" s="100"/>
      <c r="AC25" s="98"/>
      <c r="AD25" s="100"/>
      <c r="AE25" s="96"/>
      <c r="AF25" s="97"/>
      <c r="AG25" s="96"/>
      <c r="AH25" s="97"/>
      <c r="AI25" s="96"/>
      <c r="AJ25" s="97"/>
      <c r="AK25" s="98"/>
      <c r="AL25" s="99"/>
      <c r="AM25" s="100"/>
      <c r="AP25" s="49">
        <f t="shared" si="1"/>
        <v>13</v>
      </c>
      <c r="AQ25" s="37">
        <f t="shared" si="0"/>
        <v>6.5507684555303602E-3</v>
      </c>
    </row>
    <row r="26" spans="1:43" ht="19" customHeight="1" thickBot="1" x14ac:dyDescent="0.25">
      <c r="A26" s="3" t="s">
        <v>22</v>
      </c>
      <c r="B26" s="302" t="s">
        <v>151</v>
      </c>
      <c r="C26" s="96"/>
      <c r="D26" s="97"/>
      <c r="E26" s="98">
        <v>5</v>
      </c>
      <c r="F26" s="100"/>
      <c r="G26" s="76"/>
      <c r="H26" s="98"/>
      <c r="I26" s="100"/>
      <c r="J26" s="98"/>
      <c r="K26" s="100"/>
      <c r="O26" s="96"/>
      <c r="P26" s="97"/>
      <c r="Q26" s="96"/>
      <c r="R26" s="114"/>
      <c r="S26" s="98"/>
      <c r="T26" s="100"/>
      <c r="U26" s="98"/>
      <c r="V26" s="100"/>
      <c r="W26" s="98"/>
      <c r="X26" s="100"/>
      <c r="AC26" s="98"/>
      <c r="AD26" s="100"/>
      <c r="AE26" s="96"/>
      <c r="AF26" s="97"/>
      <c r="AG26" s="96"/>
      <c r="AH26" s="97"/>
      <c r="AI26" s="96"/>
      <c r="AJ26" s="97"/>
      <c r="AK26" s="98"/>
      <c r="AL26" s="99"/>
      <c r="AM26" s="100"/>
      <c r="AP26" s="49">
        <f t="shared" si="1"/>
        <v>5</v>
      </c>
      <c r="AQ26" s="37">
        <f t="shared" si="0"/>
        <v>2.5195263290501385E-3</v>
      </c>
    </row>
    <row r="27" spans="1:43" ht="19" customHeight="1" thickBot="1" x14ac:dyDescent="0.25">
      <c r="A27" s="2" t="s">
        <v>36</v>
      </c>
      <c r="B27" s="7" t="s">
        <v>152</v>
      </c>
      <c r="C27" s="96"/>
      <c r="D27" s="97"/>
      <c r="E27" s="98">
        <v>2</v>
      </c>
      <c r="F27" s="100"/>
      <c r="G27" s="76"/>
      <c r="H27" s="98"/>
      <c r="I27" s="100"/>
      <c r="J27" s="98"/>
      <c r="K27" s="100"/>
      <c r="O27" s="96"/>
      <c r="P27" s="97"/>
      <c r="Q27" s="96"/>
      <c r="R27" s="114"/>
      <c r="S27" s="98"/>
      <c r="T27" s="100"/>
      <c r="U27" s="98"/>
      <c r="V27" s="100"/>
      <c r="W27" s="98"/>
      <c r="X27" s="100"/>
      <c r="AC27" s="98"/>
      <c r="AD27" s="100"/>
      <c r="AE27" s="96"/>
      <c r="AF27" s="97"/>
      <c r="AG27" s="96"/>
      <c r="AH27" s="97"/>
      <c r="AI27" s="96"/>
      <c r="AJ27" s="97"/>
      <c r="AK27" s="98"/>
      <c r="AL27" s="99"/>
      <c r="AM27" s="100"/>
      <c r="AP27" s="49">
        <f t="shared" si="1"/>
        <v>2</v>
      </c>
      <c r="AQ27" s="37">
        <f t="shared" si="0"/>
        <v>1.0078105316200555E-3</v>
      </c>
    </row>
    <row r="28" spans="1:43" ht="19" customHeight="1" thickBot="1" x14ac:dyDescent="0.25">
      <c r="A28" s="2" t="s">
        <v>37</v>
      </c>
      <c r="B28" s="7" t="s">
        <v>153</v>
      </c>
      <c r="C28" s="96"/>
      <c r="D28" s="97"/>
      <c r="E28" s="98">
        <v>1</v>
      </c>
      <c r="F28" s="100"/>
      <c r="G28" s="76">
        <v>2</v>
      </c>
      <c r="H28" s="98"/>
      <c r="I28" s="100"/>
      <c r="J28" s="98"/>
      <c r="K28" s="100"/>
      <c r="O28" s="96"/>
      <c r="P28" s="97"/>
      <c r="Q28" s="96"/>
      <c r="R28" s="114"/>
      <c r="S28" s="98"/>
      <c r="T28" s="100"/>
      <c r="U28" s="98"/>
      <c r="V28" s="100"/>
      <c r="W28" s="98"/>
      <c r="X28" s="100"/>
      <c r="AC28" s="98"/>
      <c r="AD28" s="100"/>
      <c r="AE28" s="96"/>
      <c r="AF28" s="97"/>
      <c r="AG28" s="96"/>
      <c r="AH28" s="97"/>
      <c r="AI28" s="96"/>
      <c r="AJ28" s="97"/>
      <c r="AK28" s="98"/>
      <c r="AL28" s="99"/>
      <c r="AM28" s="100"/>
      <c r="AP28" s="49">
        <f t="shared" si="1"/>
        <v>3</v>
      </c>
      <c r="AQ28" s="37">
        <f t="shared" si="0"/>
        <v>1.5117157974300832E-3</v>
      </c>
    </row>
    <row r="29" spans="1:43" ht="19" customHeight="1" thickBot="1" x14ac:dyDescent="0.25">
      <c r="A29" s="2" t="s">
        <v>38</v>
      </c>
      <c r="B29" s="7" t="s">
        <v>154</v>
      </c>
      <c r="C29" s="96"/>
      <c r="D29" s="97"/>
      <c r="E29" s="98">
        <v>14</v>
      </c>
      <c r="F29" s="100"/>
      <c r="G29" s="76"/>
      <c r="H29" s="98"/>
      <c r="I29" s="100"/>
      <c r="J29" s="98"/>
      <c r="K29" s="100"/>
      <c r="O29" s="96"/>
      <c r="P29" s="97"/>
      <c r="Q29" s="96"/>
      <c r="R29" s="114"/>
      <c r="S29" s="98"/>
      <c r="T29" s="100"/>
      <c r="U29" s="98"/>
      <c r="V29" s="100"/>
      <c r="W29" s="98"/>
      <c r="X29" s="100"/>
      <c r="AC29" s="98"/>
      <c r="AD29" s="100"/>
      <c r="AE29" s="96"/>
      <c r="AF29" s="97"/>
      <c r="AG29" s="96"/>
      <c r="AH29" s="97"/>
      <c r="AI29" s="96"/>
      <c r="AJ29" s="97"/>
      <c r="AK29" s="98"/>
      <c r="AL29" s="99"/>
      <c r="AM29" s="100"/>
      <c r="AP29" s="49">
        <f t="shared" si="1"/>
        <v>14</v>
      </c>
      <c r="AQ29" s="37">
        <f t="shared" si="0"/>
        <v>7.0546737213403876E-3</v>
      </c>
    </row>
    <row r="30" spans="1:43" ht="19" customHeight="1" thickBot="1" x14ac:dyDescent="0.25">
      <c r="A30" s="3" t="s">
        <v>23</v>
      </c>
      <c r="B30" s="302" t="s">
        <v>156</v>
      </c>
      <c r="C30" s="96"/>
      <c r="D30" s="97"/>
      <c r="E30" s="98">
        <v>16</v>
      </c>
      <c r="F30" s="100"/>
      <c r="G30" s="76"/>
      <c r="H30" s="98"/>
      <c r="I30" s="100"/>
      <c r="J30" s="98">
        <v>10</v>
      </c>
      <c r="K30" s="100"/>
      <c r="O30" s="96"/>
      <c r="P30" s="97"/>
      <c r="Q30" s="96"/>
      <c r="R30" s="114"/>
      <c r="S30" s="98"/>
      <c r="T30" s="100"/>
      <c r="U30" s="98"/>
      <c r="V30" s="100"/>
      <c r="W30" s="98"/>
      <c r="X30" s="100"/>
      <c r="AC30" s="98"/>
      <c r="AD30" s="100"/>
      <c r="AE30" s="96"/>
      <c r="AF30" s="97"/>
      <c r="AG30" s="96"/>
      <c r="AH30" s="97"/>
      <c r="AI30" s="96"/>
      <c r="AJ30" s="97"/>
      <c r="AK30" s="98"/>
      <c r="AL30" s="99"/>
      <c r="AM30" s="100"/>
      <c r="AP30" s="49">
        <f t="shared" si="1"/>
        <v>26</v>
      </c>
      <c r="AQ30" s="37">
        <f t="shared" si="0"/>
        <v>1.310153691106072E-2</v>
      </c>
    </row>
    <row r="31" spans="1:43" ht="19" customHeight="1" thickBot="1" x14ac:dyDescent="0.25">
      <c r="A31" s="2" t="s">
        <v>39</v>
      </c>
      <c r="B31" s="7" t="s">
        <v>155</v>
      </c>
      <c r="C31" s="96"/>
      <c r="D31" s="97"/>
      <c r="E31" s="98">
        <v>5</v>
      </c>
      <c r="F31" s="100"/>
      <c r="G31" s="76">
        <v>3</v>
      </c>
      <c r="H31" s="98"/>
      <c r="I31" s="100"/>
      <c r="J31" s="98"/>
      <c r="K31" s="100"/>
      <c r="O31" s="96"/>
      <c r="P31" s="97"/>
      <c r="Q31" s="96"/>
      <c r="R31" s="114"/>
      <c r="S31" s="98"/>
      <c r="T31" s="100"/>
      <c r="U31" s="98"/>
      <c r="V31" s="100"/>
      <c r="W31" s="98"/>
      <c r="X31" s="100"/>
      <c r="AC31" s="98"/>
      <c r="AD31" s="100"/>
      <c r="AE31" s="96"/>
      <c r="AF31" s="97"/>
      <c r="AG31" s="96"/>
      <c r="AH31" s="97"/>
      <c r="AI31" s="96"/>
      <c r="AJ31" s="97"/>
      <c r="AK31" s="98"/>
      <c r="AL31" s="99"/>
      <c r="AM31" s="100"/>
      <c r="AP31" s="49">
        <f t="shared" si="1"/>
        <v>8</v>
      </c>
      <c r="AQ31" s="37">
        <f t="shared" si="0"/>
        <v>4.0312421264802221E-3</v>
      </c>
    </row>
    <row r="32" spans="1:43" ht="19" customHeight="1" thickBot="1" x14ac:dyDescent="0.25">
      <c r="A32" s="2" t="s">
        <v>40</v>
      </c>
      <c r="B32" s="7" t="s">
        <v>157</v>
      </c>
      <c r="C32" s="96"/>
      <c r="D32" s="97"/>
      <c r="E32" s="98">
        <v>5</v>
      </c>
      <c r="F32" s="100"/>
      <c r="G32" s="76"/>
      <c r="H32" s="98"/>
      <c r="I32" s="100"/>
      <c r="J32" s="98"/>
      <c r="K32" s="100"/>
      <c r="O32" s="96">
        <v>2</v>
      </c>
      <c r="P32" s="97"/>
      <c r="Q32" s="96" t="s">
        <v>195</v>
      </c>
      <c r="R32" s="114"/>
      <c r="S32" s="98">
        <v>2</v>
      </c>
      <c r="T32" s="100"/>
      <c r="U32" s="98">
        <v>1</v>
      </c>
      <c r="V32" s="100"/>
      <c r="W32" s="98"/>
      <c r="X32" s="100"/>
      <c r="AC32" s="98"/>
      <c r="AD32" s="100"/>
      <c r="AE32" s="96"/>
      <c r="AF32" s="97"/>
      <c r="AG32" s="96"/>
      <c r="AH32" s="97"/>
      <c r="AI32" s="96"/>
      <c r="AJ32" s="97"/>
      <c r="AK32" s="98"/>
      <c r="AL32" s="99"/>
      <c r="AM32" s="100"/>
      <c r="AP32" s="49">
        <f t="shared" si="1"/>
        <v>10</v>
      </c>
      <c r="AQ32" s="37">
        <f t="shared" si="0"/>
        <v>5.039052658100277E-3</v>
      </c>
    </row>
    <row r="33" spans="1:43" ht="19" customHeight="1" thickBot="1" x14ac:dyDescent="0.25">
      <c r="A33" s="2" t="s">
        <v>41</v>
      </c>
      <c r="B33" s="7" t="s">
        <v>158</v>
      </c>
      <c r="C33" s="96"/>
      <c r="D33" s="97"/>
      <c r="E33" s="98">
        <v>6</v>
      </c>
      <c r="F33" s="100"/>
      <c r="G33" s="76"/>
      <c r="H33" s="98"/>
      <c r="I33" s="100"/>
      <c r="J33" s="98"/>
      <c r="K33" s="100"/>
      <c r="O33" s="96">
        <v>3</v>
      </c>
      <c r="P33" s="97"/>
      <c r="Q33" s="96">
        <v>3</v>
      </c>
      <c r="R33" s="114"/>
      <c r="S33" s="98">
        <v>4</v>
      </c>
      <c r="T33" s="100"/>
      <c r="U33" s="98">
        <v>8</v>
      </c>
      <c r="V33" s="100"/>
      <c r="W33" s="98"/>
      <c r="X33" s="100"/>
      <c r="AC33" s="98"/>
      <c r="AD33" s="100"/>
      <c r="AE33" s="96"/>
      <c r="AF33" s="97"/>
      <c r="AG33" s="96"/>
      <c r="AH33" s="97"/>
      <c r="AI33" s="96"/>
      <c r="AJ33" s="97"/>
      <c r="AK33" s="98"/>
      <c r="AL33" s="99"/>
      <c r="AM33" s="100"/>
      <c r="AP33" s="49">
        <f t="shared" si="1"/>
        <v>24</v>
      </c>
      <c r="AQ33" s="37">
        <f t="shared" si="0"/>
        <v>1.2093726379440665E-2</v>
      </c>
    </row>
    <row r="34" spans="1:43" ht="19" customHeight="1" thickBot="1" x14ac:dyDescent="0.25">
      <c r="A34" s="3" t="s">
        <v>24</v>
      </c>
      <c r="B34" s="302" t="s">
        <v>159</v>
      </c>
      <c r="C34" s="96"/>
      <c r="D34" s="97"/>
      <c r="E34" s="98">
        <v>6</v>
      </c>
      <c r="F34" s="100"/>
      <c r="G34" s="76"/>
      <c r="H34" s="98"/>
      <c r="I34" s="100"/>
      <c r="J34" s="98"/>
      <c r="K34" s="100"/>
      <c r="O34" s="96"/>
      <c r="P34" s="97"/>
      <c r="Q34" s="96"/>
      <c r="R34" s="114"/>
      <c r="S34" s="98"/>
      <c r="T34" s="100"/>
      <c r="U34" s="98"/>
      <c r="V34" s="100"/>
      <c r="W34" s="98"/>
      <c r="X34" s="100"/>
      <c r="AC34" s="98"/>
      <c r="AD34" s="100"/>
      <c r="AE34" s="96"/>
      <c r="AF34" s="97"/>
      <c r="AG34" s="96"/>
      <c r="AH34" s="97"/>
      <c r="AI34" s="96"/>
      <c r="AJ34" s="97"/>
      <c r="AK34" s="98"/>
      <c r="AL34" s="99"/>
      <c r="AM34" s="100"/>
      <c r="AP34" s="49">
        <f t="shared" si="1"/>
        <v>6</v>
      </c>
      <c r="AQ34" s="37">
        <f t="shared" si="0"/>
        <v>3.0234315948601664E-3</v>
      </c>
    </row>
    <row r="35" spans="1:43" ht="19" customHeight="1" thickBot="1" x14ac:dyDescent="0.25">
      <c r="A35" s="2" t="s">
        <v>42</v>
      </c>
      <c r="B35" s="7" t="s">
        <v>172</v>
      </c>
      <c r="C35" s="96"/>
      <c r="D35" s="97"/>
      <c r="E35" s="98">
        <v>1</v>
      </c>
      <c r="F35" s="100"/>
      <c r="G35" s="76">
        <v>5</v>
      </c>
      <c r="H35" s="98"/>
      <c r="I35" s="100"/>
      <c r="J35" s="98"/>
      <c r="K35" s="100"/>
      <c r="O35" s="96"/>
      <c r="P35" s="97"/>
      <c r="Q35" s="96"/>
      <c r="R35" s="114"/>
      <c r="S35" s="98"/>
      <c r="T35" s="100"/>
      <c r="U35" s="98">
        <v>3</v>
      </c>
      <c r="V35" s="100"/>
      <c r="W35" s="98"/>
      <c r="X35" s="100"/>
      <c r="AC35" s="98"/>
      <c r="AD35" s="100"/>
      <c r="AE35" s="96"/>
      <c r="AF35" s="97"/>
      <c r="AG35" s="96"/>
      <c r="AH35" s="97"/>
      <c r="AI35" s="96"/>
      <c r="AJ35" s="97"/>
      <c r="AK35" s="98"/>
      <c r="AL35" s="99"/>
      <c r="AM35" s="100"/>
      <c r="AP35" s="49">
        <f t="shared" si="1"/>
        <v>9</v>
      </c>
      <c r="AQ35" s="37">
        <f t="shared" si="0"/>
        <v>4.5351473922902496E-3</v>
      </c>
    </row>
    <row r="36" spans="1:43" ht="19" customHeight="1" thickBot="1" x14ac:dyDescent="0.25">
      <c r="A36" s="2" t="s">
        <v>43</v>
      </c>
      <c r="B36" s="7" t="s">
        <v>174</v>
      </c>
      <c r="C36" s="96"/>
      <c r="D36" s="97"/>
      <c r="E36" s="98">
        <v>3</v>
      </c>
      <c r="F36" s="100"/>
      <c r="G36" s="76">
        <v>5</v>
      </c>
      <c r="H36" s="98"/>
      <c r="I36" s="100"/>
      <c r="J36" s="98"/>
      <c r="K36" s="100"/>
      <c r="O36" s="96"/>
      <c r="P36" s="97"/>
      <c r="Q36" s="96"/>
      <c r="R36" s="114"/>
      <c r="S36" s="98"/>
      <c r="T36" s="100"/>
      <c r="U36" s="98">
        <v>10</v>
      </c>
      <c r="V36" s="100"/>
      <c r="W36" s="98"/>
      <c r="X36" s="100"/>
      <c r="AC36" s="98"/>
      <c r="AD36" s="100"/>
      <c r="AE36" s="96"/>
      <c r="AF36" s="97"/>
      <c r="AG36" s="96"/>
      <c r="AH36" s="97"/>
      <c r="AI36" s="96"/>
      <c r="AJ36" s="97"/>
      <c r="AK36" s="98"/>
      <c r="AL36" s="99"/>
      <c r="AM36" s="100"/>
      <c r="AP36" s="49">
        <f t="shared" si="1"/>
        <v>18</v>
      </c>
      <c r="AQ36" s="37">
        <f t="shared" si="0"/>
        <v>9.0702947845804991E-3</v>
      </c>
    </row>
    <row r="37" spans="1:43" ht="19" customHeight="1" thickBot="1" x14ac:dyDescent="0.25">
      <c r="A37" s="2" t="s">
        <v>44</v>
      </c>
      <c r="B37" s="7" t="s">
        <v>173</v>
      </c>
      <c r="C37" s="96"/>
      <c r="D37" s="97"/>
      <c r="E37" s="98">
        <v>2</v>
      </c>
      <c r="F37" s="100"/>
      <c r="G37" s="76">
        <v>5</v>
      </c>
      <c r="H37" s="98"/>
      <c r="I37" s="100"/>
      <c r="J37" s="98"/>
      <c r="K37" s="100"/>
      <c r="O37" s="96"/>
      <c r="P37" s="97"/>
      <c r="Q37" s="96"/>
      <c r="R37" s="114"/>
      <c r="S37" s="98"/>
      <c r="T37" s="100"/>
      <c r="U37" s="98">
        <v>10</v>
      </c>
      <c r="V37" s="100"/>
      <c r="W37" s="98"/>
      <c r="X37" s="100"/>
      <c r="AC37" s="98"/>
      <c r="AD37" s="100"/>
      <c r="AE37" s="96"/>
      <c r="AF37" s="97"/>
      <c r="AG37" s="96"/>
      <c r="AH37" s="97"/>
      <c r="AI37" s="96"/>
      <c r="AJ37" s="97"/>
      <c r="AK37" s="98"/>
      <c r="AL37" s="99"/>
      <c r="AM37" s="100"/>
      <c r="AP37" s="49">
        <f t="shared" si="1"/>
        <v>17</v>
      </c>
      <c r="AQ37" s="37">
        <f t="shared" si="0"/>
        <v>8.5663895187704717E-3</v>
      </c>
    </row>
    <row r="38" spans="1:43" ht="19" customHeight="1" thickBot="1" x14ac:dyDescent="0.25">
      <c r="A38" s="3" t="s">
        <v>25</v>
      </c>
      <c r="B38" s="302" t="s">
        <v>160</v>
      </c>
      <c r="C38" s="96"/>
      <c r="D38" s="97"/>
      <c r="E38" s="98">
        <v>8</v>
      </c>
      <c r="F38" s="100"/>
      <c r="H38" s="98"/>
      <c r="I38" s="100"/>
      <c r="J38" s="98"/>
      <c r="K38" s="100"/>
      <c r="O38" s="96"/>
      <c r="P38" s="97"/>
      <c r="Q38" s="96"/>
      <c r="R38" s="114"/>
      <c r="S38" s="98"/>
      <c r="T38" s="100"/>
      <c r="U38" s="98"/>
      <c r="V38" s="100"/>
      <c r="W38" s="98"/>
      <c r="X38" s="100"/>
      <c r="AC38" s="98"/>
      <c r="AD38" s="100"/>
      <c r="AE38" s="96"/>
      <c r="AF38" s="97"/>
      <c r="AG38" s="96"/>
      <c r="AH38" s="97"/>
      <c r="AI38" s="96"/>
      <c r="AJ38" s="97"/>
      <c r="AK38" s="98"/>
      <c r="AL38" s="99"/>
      <c r="AM38" s="100"/>
      <c r="AP38" s="49">
        <f t="shared" si="1"/>
        <v>8</v>
      </c>
      <c r="AQ38" s="37">
        <f t="shared" si="0"/>
        <v>4.0312421264802221E-3</v>
      </c>
    </row>
    <row r="39" spans="1:43" ht="19" customHeight="1" thickBot="1" x14ac:dyDescent="0.25">
      <c r="A39" s="2" t="s">
        <v>45</v>
      </c>
      <c r="B39" s="7" t="s">
        <v>161</v>
      </c>
      <c r="C39" s="96"/>
      <c r="D39" s="97"/>
      <c r="E39" s="98">
        <v>4</v>
      </c>
      <c r="F39" s="100"/>
      <c r="G39" s="76"/>
      <c r="H39" s="98"/>
      <c r="I39" s="100"/>
      <c r="J39" s="98"/>
      <c r="K39" s="100"/>
      <c r="O39" s="96"/>
      <c r="P39" s="97"/>
      <c r="Q39" s="96"/>
      <c r="R39" s="114"/>
      <c r="S39" s="98"/>
      <c r="T39" s="100"/>
      <c r="U39" s="98"/>
      <c r="V39" s="100"/>
      <c r="W39" s="98"/>
      <c r="X39" s="100"/>
      <c r="AC39" s="98"/>
      <c r="AD39" s="100"/>
      <c r="AE39" s="96"/>
      <c r="AF39" s="97"/>
      <c r="AG39" s="96"/>
      <c r="AH39" s="97"/>
      <c r="AI39" s="96"/>
      <c r="AJ39" s="97"/>
      <c r="AK39" s="98"/>
      <c r="AL39" s="99"/>
      <c r="AM39" s="100"/>
      <c r="AP39" s="49">
        <f t="shared" si="1"/>
        <v>4</v>
      </c>
      <c r="AQ39" s="37">
        <f t="shared" si="0"/>
        <v>2.0156210632401111E-3</v>
      </c>
    </row>
    <row r="40" spans="1:43" ht="19" customHeight="1" thickBot="1" x14ac:dyDescent="0.25">
      <c r="A40" s="2" t="s">
        <v>46</v>
      </c>
      <c r="B40" s="7" t="s">
        <v>162</v>
      </c>
      <c r="C40" s="96"/>
      <c r="D40" s="97"/>
      <c r="E40" s="98">
        <v>4</v>
      </c>
      <c r="F40" s="100"/>
      <c r="G40" s="76"/>
      <c r="H40" s="98"/>
      <c r="I40" s="100"/>
      <c r="J40" s="98"/>
      <c r="K40" s="100"/>
      <c r="O40" s="96"/>
      <c r="P40" s="97"/>
      <c r="Q40" s="96"/>
      <c r="R40" s="114"/>
      <c r="S40" s="98"/>
      <c r="T40" s="100"/>
      <c r="U40" s="98"/>
      <c r="V40" s="100"/>
      <c r="W40" s="98"/>
      <c r="X40" s="100"/>
      <c r="AC40" s="98"/>
      <c r="AD40" s="100"/>
      <c r="AE40" s="96"/>
      <c r="AF40" s="97"/>
      <c r="AG40" s="96"/>
      <c r="AH40" s="97"/>
      <c r="AI40" s="96"/>
      <c r="AJ40" s="97"/>
      <c r="AK40" s="98"/>
      <c r="AL40" s="99"/>
      <c r="AM40" s="100"/>
      <c r="AP40" s="49">
        <f t="shared" si="1"/>
        <v>4</v>
      </c>
      <c r="AQ40" s="37">
        <f t="shared" si="0"/>
        <v>2.0156210632401111E-3</v>
      </c>
    </row>
    <row r="41" spans="1:43" ht="19" customHeight="1" thickBot="1" x14ac:dyDescent="0.25">
      <c r="A41" s="2" t="s">
        <v>47</v>
      </c>
      <c r="B41" s="7" t="s">
        <v>163</v>
      </c>
      <c r="C41" s="96"/>
      <c r="D41" s="97"/>
      <c r="E41" s="98"/>
      <c r="F41" s="100"/>
      <c r="G41" s="76"/>
      <c r="H41" s="98"/>
      <c r="I41" s="100"/>
      <c r="J41" s="98"/>
      <c r="K41" s="100"/>
      <c r="O41" s="96"/>
      <c r="P41" s="97"/>
      <c r="Q41" s="96"/>
      <c r="R41" s="114"/>
      <c r="S41" s="98"/>
      <c r="T41" s="100"/>
      <c r="U41" s="98"/>
      <c r="V41" s="100"/>
      <c r="W41" s="98"/>
      <c r="X41" s="100"/>
      <c r="AC41" s="98"/>
      <c r="AD41" s="100"/>
      <c r="AE41" s="96"/>
      <c r="AF41" s="97"/>
      <c r="AG41" s="96"/>
      <c r="AH41" s="97"/>
      <c r="AI41" s="96"/>
      <c r="AJ41" s="97"/>
      <c r="AK41" s="98"/>
      <c r="AL41" s="99"/>
      <c r="AM41" s="100"/>
      <c r="AP41" s="49">
        <f t="shared" si="1"/>
        <v>0</v>
      </c>
      <c r="AQ41" s="37">
        <f t="shared" si="0"/>
        <v>0</v>
      </c>
    </row>
    <row r="42" spans="1:43" ht="19" customHeight="1" thickBot="1" x14ac:dyDescent="0.25">
      <c r="A42" s="3" t="s">
        <v>26</v>
      </c>
      <c r="B42" s="302" t="s">
        <v>164</v>
      </c>
      <c r="C42" s="96"/>
      <c r="D42" s="97"/>
      <c r="E42" s="98">
        <v>8</v>
      </c>
      <c r="F42" s="100"/>
      <c r="G42" s="76">
        <v>10</v>
      </c>
      <c r="H42" s="98"/>
      <c r="I42" s="100"/>
      <c r="J42" s="98"/>
      <c r="K42" s="100"/>
      <c r="O42" s="96"/>
      <c r="P42" s="97"/>
      <c r="Q42" s="96"/>
      <c r="R42" s="114"/>
      <c r="S42" s="98"/>
      <c r="T42" s="100"/>
      <c r="U42" s="98"/>
      <c r="V42" s="100"/>
      <c r="W42" s="98"/>
      <c r="X42" s="100"/>
      <c r="AC42" s="98"/>
      <c r="AD42" s="100"/>
      <c r="AE42" s="96"/>
      <c r="AF42" s="97"/>
      <c r="AG42" s="96"/>
      <c r="AH42" s="97"/>
      <c r="AI42" s="96"/>
      <c r="AJ42" s="97"/>
      <c r="AK42" s="98"/>
      <c r="AL42" s="99"/>
      <c r="AM42" s="100"/>
      <c r="AP42" s="49">
        <f t="shared" si="1"/>
        <v>18</v>
      </c>
      <c r="AQ42" s="37">
        <f t="shared" si="0"/>
        <v>9.0702947845804991E-3</v>
      </c>
    </row>
    <row r="43" spans="1:43" ht="19" customHeight="1" thickBot="1" x14ac:dyDescent="0.25">
      <c r="A43" s="2" t="s">
        <v>48</v>
      </c>
      <c r="B43" s="7" t="s">
        <v>165</v>
      </c>
      <c r="C43" s="96"/>
      <c r="D43" s="97"/>
      <c r="E43" s="98">
        <v>4</v>
      </c>
      <c r="F43" s="100"/>
      <c r="G43" s="76">
        <v>8</v>
      </c>
      <c r="H43" s="98"/>
      <c r="I43" s="100"/>
      <c r="J43" s="98"/>
      <c r="K43" s="100"/>
      <c r="O43" s="96"/>
      <c r="P43" s="97"/>
      <c r="Q43" s="96"/>
      <c r="R43" s="114"/>
      <c r="S43" s="98"/>
      <c r="T43" s="100"/>
      <c r="U43" s="98"/>
      <c r="V43" s="100"/>
      <c r="W43" s="98"/>
      <c r="X43" s="100"/>
      <c r="AC43" s="98"/>
      <c r="AD43" s="100"/>
      <c r="AE43" s="96"/>
      <c r="AF43" s="97"/>
      <c r="AG43" s="96"/>
      <c r="AH43" s="97"/>
      <c r="AI43" s="96"/>
      <c r="AJ43" s="97"/>
      <c r="AK43" s="98"/>
      <c r="AL43" s="99"/>
      <c r="AM43" s="100"/>
      <c r="AP43" s="49">
        <f t="shared" si="1"/>
        <v>12</v>
      </c>
      <c r="AQ43" s="37">
        <f t="shared" si="0"/>
        <v>6.0468631897203327E-3</v>
      </c>
    </row>
    <row r="44" spans="1:43" ht="19" customHeight="1" thickBot="1" x14ac:dyDescent="0.25">
      <c r="A44" s="2" t="s">
        <v>49</v>
      </c>
      <c r="B44" s="7" t="s">
        <v>166</v>
      </c>
      <c r="C44" s="96"/>
      <c r="D44" s="97"/>
      <c r="E44" s="98">
        <v>4</v>
      </c>
      <c r="F44" s="100"/>
      <c r="G44" s="76">
        <v>6</v>
      </c>
      <c r="H44" s="98"/>
      <c r="I44" s="100"/>
      <c r="J44" s="98"/>
      <c r="K44" s="100"/>
      <c r="O44" s="96"/>
      <c r="P44" s="97"/>
      <c r="Q44" s="96"/>
      <c r="R44" s="114"/>
      <c r="S44" s="98"/>
      <c r="T44" s="100"/>
      <c r="U44" s="98"/>
      <c r="V44" s="100"/>
      <c r="W44" s="98"/>
      <c r="X44" s="100"/>
      <c r="AC44" s="98"/>
      <c r="AD44" s="100"/>
      <c r="AE44" s="96"/>
      <c r="AF44" s="97"/>
      <c r="AG44" s="96"/>
      <c r="AH44" s="97"/>
      <c r="AI44" s="96"/>
      <c r="AJ44" s="97"/>
      <c r="AK44" s="98"/>
      <c r="AL44" s="99"/>
      <c r="AM44" s="100"/>
      <c r="AP44" s="49">
        <f t="shared" si="1"/>
        <v>10</v>
      </c>
      <c r="AQ44" s="37">
        <f t="shared" si="0"/>
        <v>5.039052658100277E-3</v>
      </c>
    </row>
    <row r="45" spans="1:43" ht="19" customHeight="1" thickBot="1" x14ac:dyDescent="0.25">
      <c r="A45" s="2" t="s">
        <v>50</v>
      </c>
      <c r="B45" s="7" t="s">
        <v>167</v>
      </c>
      <c r="C45" s="96"/>
      <c r="D45" s="97"/>
      <c r="E45" s="98"/>
      <c r="F45" s="100"/>
      <c r="G45" s="76"/>
      <c r="H45" s="98"/>
      <c r="I45" s="100"/>
      <c r="J45" s="98"/>
      <c r="K45" s="100"/>
      <c r="O45" s="96"/>
      <c r="P45" s="97"/>
      <c r="Q45" s="96"/>
      <c r="R45" s="114"/>
      <c r="S45" s="98"/>
      <c r="T45" s="100"/>
      <c r="U45" s="98"/>
      <c r="V45" s="100"/>
      <c r="W45" s="98"/>
      <c r="X45" s="100"/>
      <c r="AC45" s="98"/>
      <c r="AD45" s="100"/>
      <c r="AE45" s="96"/>
      <c r="AF45" s="97"/>
      <c r="AG45" s="96"/>
      <c r="AH45" s="97"/>
      <c r="AI45" s="96"/>
      <c r="AJ45" s="97"/>
      <c r="AK45" s="98"/>
      <c r="AL45" s="99"/>
      <c r="AM45" s="100"/>
      <c r="AP45" s="49">
        <f t="shared" si="1"/>
        <v>0</v>
      </c>
      <c r="AQ45" s="37">
        <f t="shared" si="0"/>
        <v>0</v>
      </c>
    </row>
    <row r="46" spans="1:43" ht="19" customHeight="1" thickBot="1" x14ac:dyDescent="0.25">
      <c r="A46" s="3" t="s">
        <v>27</v>
      </c>
      <c r="B46" s="302" t="s">
        <v>168</v>
      </c>
      <c r="C46" s="96"/>
      <c r="D46" s="97"/>
      <c r="E46" s="98"/>
      <c r="F46" s="100"/>
      <c r="G46" s="76"/>
      <c r="H46" s="98"/>
      <c r="I46" s="100"/>
      <c r="J46" s="98"/>
      <c r="K46" s="100"/>
      <c r="O46" s="96">
        <v>10</v>
      </c>
      <c r="P46" s="97"/>
      <c r="Q46" s="96">
        <v>6</v>
      </c>
      <c r="R46" s="114"/>
      <c r="S46" s="98">
        <v>4</v>
      </c>
      <c r="T46" s="100"/>
      <c r="U46" s="98">
        <v>3</v>
      </c>
      <c r="V46" s="100"/>
      <c r="W46" s="98" t="s">
        <v>197</v>
      </c>
      <c r="X46" s="100"/>
      <c r="AC46" s="98"/>
      <c r="AD46" s="100"/>
      <c r="AE46" s="96"/>
      <c r="AF46" s="97"/>
      <c r="AG46" s="96"/>
      <c r="AH46" s="97"/>
      <c r="AI46" s="96"/>
      <c r="AJ46" s="97"/>
      <c r="AK46" s="98"/>
      <c r="AL46" s="99"/>
      <c r="AM46" s="100"/>
      <c r="AP46" s="49">
        <f t="shared" si="1"/>
        <v>23</v>
      </c>
      <c r="AQ46" s="37">
        <f t="shared" si="0"/>
        <v>1.1589821113630638E-2</v>
      </c>
    </row>
    <row r="47" spans="1:43" ht="19" customHeight="1" thickBot="1" x14ac:dyDescent="0.25">
      <c r="A47" s="2" t="s">
        <v>51</v>
      </c>
      <c r="B47" s="7" t="s">
        <v>188</v>
      </c>
      <c r="C47" s="96"/>
      <c r="D47" s="97"/>
      <c r="E47" s="98"/>
      <c r="F47" s="100"/>
      <c r="G47" s="76"/>
      <c r="H47" s="98"/>
      <c r="I47" s="100"/>
      <c r="J47" s="98">
        <v>2</v>
      </c>
      <c r="K47" s="100"/>
      <c r="O47" s="96">
        <v>5</v>
      </c>
      <c r="P47" s="97"/>
      <c r="Q47" s="96">
        <v>5</v>
      </c>
      <c r="R47" s="114"/>
      <c r="S47" s="98">
        <v>5</v>
      </c>
      <c r="T47" s="100"/>
      <c r="U47" s="98">
        <v>8</v>
      </c>
      <c r="V47" s="100"/>
      <c r="W47" s="98" t="s">
        <v>195</v>
      </c>
      <c r="X47" s="100"/>
      <c r="AC47" s="98"/>
      <c r="AD47" s="100"/>
      <c r="AE47" s="96"/>
      <c r="AF47" s="97"/>
      <c r="AG47" s="96"/>
      <c r="AH47" s="97"/>
      <c r="AI47" s="96"/>
      <c r="AJ47" s="97"/>
      <c r="AK47" s="98"/>
      <c r="AL47" s="99"/>
      <c r="AM47" s="100"/>
      <c r="AP47" s="49">
        <f t="shared" si="1"/>
        <v>25</v>
      </c>
      <c r="AQ47" s="37">
        <f t="shared" si="0"/>
        <v>1.2597631645250693E-2</v>
      </c>
    </row>
    <row r="48" spans="1:43" ht="19" customHeight="1" thickBot="1" x14ac:dyDescent="0.25">
      <c r="A48" s="2" t="s">
        <v>52</v>
      </c>
      <c r="B48" s="7" t="s">
        <v>189</v>
      </c>
      <c r="C48" s="96"/>
      <c r="D48" s="97"/>
      <c r="E48" s="98"/>
      <c r="F48" s="100"/>
      <c r="G48" s="76"/>
      <c r="H48" s="98"/>
      <c r="I48" s="100"/>
      <c r="J48" s="98">
        <v>5</v>
      </c>
      <c r="K48" s="100"/>
      <c r="O48" s="96">
        <v>5</v>
      </c>
      <c r="P48" s="97"/>
      <c r="Q48" s="96">
        <v>3</v>
      </c>
      <c r="R48" s="114"/>
      <c r="S48" s="98">
        <v>1</v>
      </c>
      <c r="T48" s="100"/>
      <c r="U48" s="98">
        <v>10</v>
      </c>
      <c r="V48" s="100"/>
      <c r="W48" s="98">
        <v>1</v>
      </c>
      <c r="X48" s="100"/>
      <c r="AC48" s="98"/>
      <c r="AD48" s="100"/>
      <c r="AE48" s="96"/>
      <c r="AF48" s="97"/>
      <c r="AG48" s="96"/>
      <c r="AH48" s="97"/>
      <c r="AI48" s="96"/>
      <c r="AJ48" s="97"/>
      <c r="AK48" s="98"/>
      <c r="AL48" s="99"/>
      <c r="AM48" s="100"/>
      <c r="AP48" s="49">
        <f t="shared" si="1"/>
        <v>25</v>
      </c>
      <c r="AQ48" s="37">
        <f t="shared" si="0"/>
        <v>1.2597631645250693E-2</v>
      </c>
    </row>
    <row r="49" spans="1:43" ht="19" customHeight="1" thickBot="1" x14ac:dyDescent="0.25">
      <c r="A49" s="2" t="s">
        <v>53</v>
      </c>
      <c r="B49" s="7" t="s">
        <v>190</v>
      </c>
      <c r="C49" s="96"/>
      <c r="D49" s="97"/>
      <c r="E49" s="98"/>
      <c r="F49" s="100"/>
      <c r="G49" s="76"/>
      <c r="H49" s="98"/>
      <c r="I49" s="100"/>
      <c r="J49" s="98">
        <v>3</v>
      </c>
      <c r="K49" s="100"/>
      <c r="O49" s="96">
        <v>3</v>
      </c>
      <c r="P49" s="97"/>
      <c r="Q49" s="96">
        <v>2</v>
      </c>
      <c r="R49" s="114"/>
      <c r="S49" s="98">
        <v>2</v>
      </c>
      <c r="T49" s="100"/>
      <c r="U49" s="98">
        <v>2</v>
      </c>
      <c r="V49" s="100"/>
      <c r="W49" s="98">
        <v>2</v>
      </c>
      <c r="X49" s="100"/>
      <c r="AC49" s="98"/>
      <c r="AD49" s="100"/>
      <c r="AE49" s="96"/>
      <c r="AF49" s="97"/>
      <c r="AG49" s="96"/>
      <c r="AH49" s="97"/>
      <c r="AI49" s="96"/>
      <c r="AJ49" s="97"/>
      <c r="AK49" s="98"/>
      <c r="AL49" s="99"/>
      <c r="AM49" s="100"/>
      <c r="AP49" s="49">
        <f t="shared" si="1"/>
        <v>14</v>
      </c>
      <c r="AQ49" s="37">
        <f t="shared" si="0"/>
        <v>7.0546737213403876E-3</v>
      </c>
    </row>
    <row r="50" spans="1:43" ht="19" customHeight="1" thickBot="1" x14ac:dyDescent="0.25">
      <c r="A50" s="3" t="s">
        <v>28</v>
      </c>
      <c r="B50" s="302" t="s">
        <v>175</v>
      </c>
      <c r="C50" s="96"/>
      <c r="D50" s="97"/>
      <c r="E50" s="98">
        <v>1</v>
      </c>
      <c r="F50" s="100"/>
      <c r="G50" s="76">
        <v>3</v>
      </c>
      <c r="H50" s="98"/>
      <c r="I50" s="100"/>
      <c r="J50" s="98"/>
      <c r="K50" s="100"/>
      <c r="O50" s="96"/>
      <c r="P50" s="97"/>
      <c r="Q50" s="96"/>
      <c r="R50" s="114"/>
      <c r="S50" s="98"/>
      <c r="T50" s="100"/>
      <c r="U50" s="98"/>
      <c r="V50" s="100"/>
      <c r="W50" s="98"/>
      <c r="X50" s="100"/>
      <c r="AC50" s="98"/>
      <c r="AD50" s="100"/>
      <c r="AE50" s="96"/>
      <c r="AF50" s="97"/>
      <c r="AG50" s="96"/>
      <c r="AH50" s="97"/>
      <c r="AI50" s="96"/>
      <c r="AJ50" s="97"/>
      <c r="AK50" s="98"/>
      <c r="AL50" s="99"/>
      <c r="AM50" s="100"/>
      <c r="AP50" s="49">
        <f t="shared" si="1"/>
        <v>4</v>
      </c>
      <c r="AQ50" s="37">
        <f t="shared" si="0"/>
        <v>2.0156210632401111E-3</v>
      </c>
    </row>
    <row r="51" spans="1:43" ht="19" customHeight="1" thickBot="1" x14ac:dyDescent="0.25">
      <c r="A51" s="2" t="s">
        <v>54</v>
      </c>
      <c r="B51" s="7" t="s">
        <v>169</v>
      </c>
      <c r="C51" s="96"/>
      <c r="D51" s="97"/>
      <c r="E51" s="98" t="s">
        <v>233</v>
      </c>
      <c r="F51" s="100"/>
      <c r="G51" s="76">
        <v>3</v>
      </c>
      <c r="H51" s="98"/>
      <c r="I51" s="100"/>
      <c r="J51" s="98"/>
      <c r="K51" s="100"/>
      <c r="O51" s="96"/>
      <c r="P51" s="97"/>
      <c r="Q51" s="96"/>
      <c r="R51" s="114"/>
      <c r="S51" s="98"/>
      <c r="T51" s="100"/>
      <c r="U51" s="98"/>
      <c r="V51" s="100"/>
      <c r="W51" s="98"/>
      <c r="X51" s="100"/>
      <c r="AC51" s="98"/>
      <c r="AD51" s="100"/>
      <c r="AE51" s="96"/>
      <c r="AF51" s="97"/>
      <c r="AG51" s="96"/>
      <c r="AH51" s="97"/>
      <c r="AI51" s="96"/>
      <c r="AJ51" s="97"/>
      <c r="AK51" s="98"/>
      <c r="AL51" s="99"/>
      <c r="AM51" s="100"/>
      <c r="AP51" s="49">
        <f t="shared" si="1"/>
        <v>3</v>
      </c>
      <c r="AQ51" s="37">
        <f t="shared" si="0"/>
        <v>1.5117157974300832E-3</v>
      </c>
    </row>
    <row r="52" spans="1:43" ht="19" customHeight="1" thickBot="1" x14ac:dyDescent="0.25">
      <c r="A52" s="2" t="s">
        <v>55</v>
      </c>
      <c r="B52" s="7" t="s">
        <v>170</v>
      </c>
      <c r="C52" s="96"/>
      <c r="D52" s="97"/>
      <c r="E52" s="98" t="s">
        <v>234</v>
      </c>
      <c r="F52" s="100"/>
      <c r="G52" s="76">
        <v>3</v>
      </c>
      <c r="H52" s="98"/>
      <c r="I52" s="100"/>
      <c r="J52" s="98"/>
      <c r="K52" s="100"/>
      <c r="O52" s="96"/>
      <c r="P52" s="97"/>
      <c r="Q52" s="96"/>
      <c r="R52" s="114"/>
      <c r="S52" s="98"/>
      <c r="T52" s="100"/>
      <c r="U52" s="98"/>
      <c r="V52" s="100"/>
      <c r="W52" s="98"/>
      <c r="X52" s="100"/>
      <c r="AC52" s="98"/>
      <c r="AD52" s="100"/>
      <c r="AE52" s="96"/>
      <c r="AF52" s="97"/>
      <c r="AG52" s="96"/>
      <c r="AH52" s="97"/>
      <c r="AI52" s="96"/>
      <c r="AJ52" s="97"/>
      <c r="AK52" s="98"/>
      <c r="AL52" s="99"/>
      <c r="AM52" s="100"/>
      <c r="AP52" s="49">
        <f t="shared" si="1"/>
        <v>3</v>
      </c>
      <c r="AQ52" s="37">
        <f t="shared" si="0"/>
        <v>1.5117157974300832E-3</v>
      </c>
    </row>
    <row r="53" spans="1:43" ht="19" customHeight="1" thickBot="1" x14ac:dyDescent="0.25">
      <c r="A53" s="2" t="s">
        <v>56</v>
      </c>
      <c r="B53" s="7" t="s">
        <v>171</v>
      </c>
      <c r="C53" s="96"/>
      <c r="D53" s="97"/>
      <c r="E53" s="98" t="s">
        <v>176</v>
      </c>
      <c r="F53" s="100"/>
      <c r="G53" s="76">
        <v>3</v>
      </c>
      <c r="H53" s="98"/>
      <c r="I53" s="100"/>
      <c r="J53" s="98"/>
      <c r="K53" s="100"/>
      <c r="O53" s="96"/>
      <c r="P53" s="97"/>
      <c r="Q53" s="96"/>
      <c r="R53" s="114"/>
      <c r="S53" s="98"/>
      <c r="T53" s="100"/>
      <c r="U53" s="98"/>
      <c r="V53" s="100"/>
      <c r="W53" s="98"/>
      <c r="X53" s="100"/>
      <c r="AC53" s="98"/>
      <c r="AD53" s="100"/>
      <c r="AE53" s="96"/>
      <c r="AF53" s="97"/>
      <c r="AG53" s="96"/>
      <c r="AH53" s="97"/>
      <c r="AI53" s="96"/>
      <c r="AJ53" s="97"/>
      <c r="AK53" s="98"/>
      <c r="AL53" s="99"/>
      <c r="AM53" s="100"/>
      <c r="AP53" s="49">
        <f t="shared" si="1"/>
        <v>3</v>
      </c>
      <c r="AQ53" s="37">
        <f t="shared" si="0"/>
        <v>1.5117157974300832E-3</v>
      </c>
    </row>
    <row r="54" spans="1:43" ht="19" customHeight="1" thickBot="1" x14ac:dyDescent="0.25">
      <c r="A54" s="3" t="s">
        <v>29</v>
      </c>
      <c r="B54" s="302" t="s">
        <v>177</v>
      </c>
      <c r="C54" s="96"/>
      <c r="D54" s="97"/>
      <c r="E54" s="98">
        <v>8</v>
      </c>
      <c r="F54" s="100"/>
      <c r="G54" s="76"/>
      <c r="H54" s="98"/>
      <c r="I54" s="100"/>
      <c r="J54" s="98">
        <v>10</v>
      </c>
      <c r="K54" s="100"/>
      <c r="O54" s="96"/>
      <c r="P54" s="97"/>
      <c r="Q54" s="96"/>
      <c r="R54" s="114"/>
      <c r="S54" s="98"/>
      <c r="T54" s="100"/>
      <c r="U54" s="98"/>
      <c r="V54" s="100"/>
      <c r="W54" s="98"/>
      <c r="X54" s="100"/>
      <c r="AC54" s="98"/>
      <c r="AD54" s="100"/>
      <c r="AE54" s="96"/>
      <c r="AF54" s="97"/>
      <c r="AG54" s="96"/>
      <c r="AH54" s="97"/>
      <c r="AI54" s="96"/>
      <c r="AJ54" s="97"/>
      <c r="AK54" s="98"/>
      <c r="AL54" s="99"/>
      <c r="AM54" s="100"/>
      <c r="AP54" s="49">
        <f t="shared" si="1"/>
        <v>18</v>
      </c>
      <c r="AQ54" s="37">
        <f t="shared" si="0"/>
        <v>9.0702947845804991E-3</v>
      </c>
    </row>
    <row r="55" spans="1:43" ht="19" customHeight="1" thickBot="1" x14ac:dyDescent="0.25">
      <c r="A55" s="2" t="s">
        <v>57</v>
      </c>
      <c r="B55" s="7" t="s">
        <v>178</v>
      </c>
      <c r="C55" s="96"/>
      <c r="D55" s="97"/>
      <c r="E55" s="98">
        <v>2</v>
      </c>
      <c r="F55" s="100"/>
      <c r="G55" s="76"/>
      <c r="H55" s="98"/>
      <c r="I55" s="100"/>
      <c r="J55" s="98">
        <v>4</v>
      </c>
      <c r="K55" s="100"/>
      <c r="O55" s="96"/>
      <c r="P55" s="97"/>
      <c r="Q55" s="96"/>
      <c r="R55" s="114"/>
      <c r="S55" s="98"/>
      <c r="T55" s="100"/>
      <c r="U55" s="98"/>
      <c r="V55" s="100"/>
      <c r="W55" s="98"/>
      <c r="X55" s="100"/>
      <c r="AC55" s="98"/>
      <c r="AD55" s="100"/>
      <c r="AE55" s="96"/>
      <c r="AF55" s="97"/>
      <c r="AG55" s="96"/>
      <c r="AH55" s="97"/>
      <c r="AI55" s="96"/>
      <c r="AJ55" s="97"/>
      <c r="AK55" s="98"/>
      <c r="AL55" s="99"/>
      <c r="AM55" s="100"/>
      <c r="AP55" s="49">
        <f t="shared" si="1"/>
        <v>6</v>
      </c>
      <c r="AQ55" s="37">
        <f t="shared" si="0"/>
        <v>3.0234315948601664E-3</v>
      </c>
    </row>
    <row r="56" spans="1:43" ht="19" customHeight="1" thickBot="1" x14ac:dyDescent="0.25">
      <c r="A56" s="2" t="s">
        <v>58</v>
      </c>
      <c r="B56" s="7" t="s">
        <v>179</v>
      </c>
      <c r="C56" s="96"/>
      <c r="D56" s="97"/>
      <c r="E56" s="98">
        <v>2</v>
      </c>
      <c r="F56" s="100"/>
      <c r="G56" s="76"/>
      <c r="H56" s="98"/>
      <c r="I56" s="100"/>
      <c r="J56" s="98">
        <v>3</v>
      </c>
      <c r="K56" s="100"/>
      <c r="O56" s="96"/>
      <c r="P56" s="97"/>
      <c r="Q56" s="96"/>
      <c r="R56" s="114"/>
      <c r="S56" s="98"/>
      <c r="T56" s="100"/>
      <c r="U56" s="98"/>
      <c r="V56" s="100"/>
      <c r="W56" s="98"/>
      <c r="X56" s="100"/>
      <c r="AC56" s="98"/>
      <c r="AD56" s="100"/>
      <c r="AE56" s="96"/>
      <c r="AF56" s="97"/>
      <c r="AG56" s="96"/>
      <c r="AH56" s="97"/>
      <c r="AI56" s="96"/>
      <c r="AJ56" s="97"/>
      <c r="AK56" s="98"/>
      <c r="AL56" s="99"/>
      <c r="AM56" s="100"/>
      <c r="AP56" s="49">
        <f t="shared" si="1"/>
        <v>5</v>
      </c>
      <c r="AQ56" s="37">
        <f t="shared" si="0"/>
        <v>2.5195263290501385E-3</v>
      </c>
    </row>
    <row r="57" spans="1:43" ht="19" customHeight="1" thickBot="1" x14ac:dyDescent="0.25">
      <c r="A57" s="2" t="s">
        <v>59</v>
      </c>
      <c r="B57" s="7" t="s">
        <v>180</v>
      </c>
      <c r="C57" s="96"/>
      <c r="D57" s="97"/>
      <c r="E57" s="98">
        <v>4</v>
      </c>
      <c r="F57" s="100"/>
      <c r="G57" s="76"/>
      <c r="H57" s="98"/>
      <c r="I57" s="100"/>
      <c r="J57" s="98">
        <v>3</v>
      </c>
      <c r="K57" s="100"/>
      <c r="O57" s="96"/>
      <c r="P57" s="97"/>
      <c r="Q57" s="96"/>
      <c r="R57" s="114"/>
      <c r="S57" s="98"/>
      <c r="T57" s="100"/>
      <c r="U57" s="98"/>
      <c r="V57" s="100"/>
      <c r="W57" s="98"/>
      <c r="X57" s="100"/>
      <c r="AC57" s="98"/>
      <c r="AD57" s="100"/>
      <c r="AE57" s="96"/>
      <c r="AF57" s="97"/>
      <c r="AG57" s="96"/>
      <c r="AH57" s="97"/>
      <c r="AI57" s="96"/>
      <c r="AJ57" s="97"/>
      <c r="AK57" s="98"/>
      <c r="AL57" s="99"/>
      <c r="AM57" s="100"/>
      <c r="AP57" s="49">
        <f t="shared" si="1"/>
        <v>7</v>
      </c>
      <c r="AQ57" s="37">
        <f t="shared" si="0"/>
        <v>3.5273368606701938E-3</v>
      </c>
    </row>
    <row r="58" spans="1:43" ht="20" thickBot="1" x14ac:dyDescent="0.25">
      <c r="A58" s="3" t="s">
        <v>30</v>
      </c>
      <c r="B58" s="302" t="s">
        <v>181</v>
      </c>
      <c r="C58" s="96"/>
      <c r="D58" s="97"/>
      <c r="E58" s="98"/>
      <c r="F58" s="100"/>
      <c r="G58" s="76"/>
      <c r="H58" s="98"/>
      <c r="I58" s="100"/>
      <c r="J58" s="98">
        <v>37</v>
      </c>
      <c r="K58" s="100"/>
      <c r="O58" s="96">
        <v>17</v>
      </c>
      <c r="P58" s="97"/>
      <c r="Q58" s="96">
        <v>19</v>
      </c>
      <c r="R58" s="114"/>
      <c r="S58" s="98">
        <v>20</v>
      </c>
      <c r="T58" s="100"/>
      <c r="U58" s="98">
        <v>20</v>
      </c>
      <c r="V58" s="100"/>
      <c r="W58" s="98">
        <v>10</v>
      </c>
      <c r="X58" s="100"/>
      <c r="AC58" s="98"/>
      <c r="AD58" s="100"/>
      <c r="AE58" s="96"/>
      <c r="AF58" s="97"/>
      <c r="AG58" s="96"/>
      <c r="AH58" s="97"/>
      <c r="AI58" s="96"/>
      <c r="AJ58" s="97"/>
      <c r="AK58" s="98"/>
      <c r="AL58" s="99"/>
      <c r="AM58" s="100"/>
      <c r="AP58" s="49">
        <f t="shared" si="1"/>
        <v>123</v>
      </c>
      <c r="AQ58" s="37">
        <f t="shared" si="0"/>
        <v>6.1980347694633411E-2</v>
      </c>
    </row>
    <row r="59" spans="1:43" ht="18" thickBot="1" x14ac:dyDescent="0.25">
      <c r="A59" s="2" t="s">
        <v>60</v>
      </c>
      <c r="B59" s="7" t="s">
        <v>183</v>
      </c>
      <c r="C59" s="96"/>
      <c r="D59" s="97"/>
      <c r="E59" s="98"/>
      <c r="F59" s="100"/>
      <c r="G59" s="76"/>
      <c r="H59" s="98"/>
      <c r="I59" s="100"/>
      <c r="J59" s="98">
        <v>6</v>
      </c>
      <c r="K59" s="100"/>
      <c r="O59" s="96">
        <v>3</v>
      </c>
      <c r="P59" s="97"/>
      <c r="Q59" s="96">
        <v>5</v>
      </c>
      <c r="R59" s="114"/>
      <c r="S59" s="98">
        <v>1</v>
      </c>
      <c r="T59" s="100"/>
      <c r="U59" s="98">
        <v>4</v>
      </c>
      <c r="V59" s="100"/>
      <c r="W59" s="98">
        <v>1</v>
      </c>
      <c r="X59" s="100"/>
      <c r="AC59" s="98"/>
      <c r="AD59" s="100"/>
      <c r="AE59" s="96"/>
      <c r="AF59" s="97"/>
      <c r="AG59" s="96"/>
      <c r="AH59" s="97"/>
      <c r="AI59" s="96"/>
      <c r="AJ59" s="97"/>
      <c r="AK59" s="98"/>
      <c r="AL59" s="99"/>
      <c r="AM59" s="100"/>
      <c r="AP59" s="49">
        <f t="shared" si="1"/>
        <v>20</v>
      </c>
      <c r="AQ59" s="37">
        <f t="shared" si="0"/>
        <v>1.0078105316200554E-2</v>
      </c>
    </row>
    <row r="60" spans="1:43" ht="18" thickBot="1" x14ac:dyDescent="0.25">
      <c r="A60" s="2" t="s">
        <v>61</v>
      </c>
      <c r="B60" s="7" t="s">
        <v>184</v>
      </c>
      <c r="C60" s="96"/>
      <c r="D60" s="97"/>
      <c r="E60" s="98"/>
      <c r="F60" s="100"/>
      <c r="G60" s="76"/>
      <c r="H60" s="98"/>
      <c r="I60" s="100"/>
      <c r="J60" s="98">
        <v>6</v>
      </c>
      <c r="K60" s="100"/>
      <c r="O60" s="96">
        <v>5</v>
      </c>
      <c r="P60" s="97"/>
      <c r="Q60" s="96">
        <v>3</v>
      </c>
      <c r="R60" s="114"/>
      <c r="S60" s="98">
        <v>2</v>
      </c>
      <c r="T60" s="100"/>
      <c r="U60" s="98">
        <v>1</v>
      </c>
      <c r="V60" s="100"/>
      <c r="W60" s="98">
        <v>2</v>
      </c>
      <c r="X60" s="100"/>
      <c r="AC60" s="98"/>
      <c r="AD60" s="100"/>
      <c r="AE60" s="96"/>
      <c r="AF60" s="97"/>
      <c r="AG60" s="96"/>
      <c r="AH60" s="97"/>
      <c r="AI60" s="96"/>
      <c r="AJ60" s="97"/>
      <c r="AK60" s="98"/>
      <c r="AL60" s="99"/>
      <c r="AM60" s="100"/>
      <c r="AP60" s="49">
        <f t="shared" si="1"/>
        <v>19</v>
      </c>
      <c r="AQ60" s="37">
        <f t="shared" si="0"/>
        <v>9.5742000503905265E-3</v>
      </c>
    </row>
    <row r="61" spans="1:43" ht="18" thickBot="1" x14ac:dyDescent="0.25">
      <c r="A61" s="2" t="s">
        <v>62</v>
      </c>
      <c r="B61" s="7" t="s">
        <v>198</v>
      </c>
      <c r="C61" s="96"/>
      <c r="D61" s="97"/>
      <c r="E61" s="98"/>
      <c r="F61" s="100"/>
      <c r="G61" s="76"/>
      <c r="H61" s="98"/>
      <c r="I61" s="100"/>
      <c r="J61" s="98">
        <v>8</v>
      </c>
      <c r="K61" s="100"/>
      <c r="O61" s="96">
        <v>2</v>
      </c>
      <c r="P61" s="97"/>
      <c r="Q61" s="96">
        <v>3</v>
      </c>
      <c r="R61" s="114"/>
      <c r="S61" s="98">
        <v>7</v>
      </c>
      <c r="T61" s="100"/>
      <c r="U61" s="98">
        <v>2</v>
      </c>
      <c r="V61" s="100"/>
      <c r="W61" s="98">
        <v>7</v>
      </c>
      <c r="X61" s="100"/>
      <c r="AC61" s="98"/>
      <c r="AD61" s="100"/>
      <c r="AE61" s="96"/>
      <c r="AF61" s="97"/>
      <c r="AG61" s="96"/>
      <c r="AH61" s="97"/>
      <c r="AI61" s="96"/>
      <c r="AJ61" s="97"/>
      <c r="AK61" s="98"/>
      <c r="AL61" s="99"/>
      <c r="AM61" s="100"/>
      <c r="AP61" s="49">
        <f t="shared" si="1"/>
        <v>29</v>
      </c>
      <c r="AQ61" s="37">
        <f t="shared" si="0"/>
        <v>1.4613252708490804E-2</v>
      </c>
    </row>
    <row r="62" spans="1:43" ht="18" thickBot="1" x14ac:dyDescent="0.25">
      <c r="A62" s="2" t="s">
        <v>62</v>
      </c>
      <c r="B62" s="7" t="s">
        <v>185</v>
      </c>
      <c r="C62" s="96"/>
      <c r="D62" s="97"/>
      <c r="E62" s="98"/>
      <c r="F62" s="100"/>
      <c r="G62" s="76"/>
      <c r="H62" s="98"/>
      <c r="I62" s="100"/>
      <c r="J62" s="98">
        <v>5</v>
      </c>
      <c r="K62" s="100"/>
      <c r="O62" s="96">
        <v>3</v>
      </c>
      <c r="P62" s="97"/>
      <c r="Q62" s="96">
        <v>1</v>
      </c>
      <c r="R62" s="114"/>
      <c r="S62" s="98">
        <v>1</v>
      </c>
      <c r="T62" s="100"/>
      <c r="U62" s="98">
        <v>3</v>
      </c>
      <c r="V62" s="100"/>
      <c r="W62" s="98">
        <v>3</v>
      </c>
      <c r="X62" s="100"/>
      <c r="AC62" s="98"/>
      <c r="AD62" s="100"/>
      <c r="AE62" s="96"/>
      <c r="AF62" s="97"/>
      <c r="AG62" s="96"/>
      <c r="AH62" s="97"/>
      <c r="AI62" s="96"/>
      <c r="AJ62" s="97"/>
      <c r="AK62" s="98"/>
      <c r="AL62" s="99"/>
      <c r="AM62" s="100"/>
      <c r="AP62" s="49">
        <f t="shared" ref="AP62" si="2">SUM(C62:AM62)</f>
        <v>16</v>
      </c>
      <c r="AQ62" s="37">
        <f t="shared" ref="AQ62" si="3">AP62/$T$5</f>
        <v>8.0624842529604442E-3</v>
      </c>
    </row>
    <row r="63" spans="1:43" ht="18" thickBot="1" x14ac:dyDescent="0.25">
      <c r="A63" s="2" t="s">
        <v>62</v>
      </c>
      <c r="B63" s="7" t="s">
        <v>191</v>
      </c>
      <c r="C63" s="96"/>
      <c r="D63" s="97"/>
      <c r="E63" s="98"/>
      <c r="F63" s="100"/>
      <c r="G63" s="76"/>
      <c r="H63" s="98"/>
      <c r="I63" s="100"/>
      <c r="J63" s="98">
        <v>2</v>
      </c>
      <c r="K63" s="100"/>
      <c r="O63" s="96">
        <v>1</v>
      </c>
      <c r="P63" s="97"/>
      <c r="Q63" s="96">
        <v>4</v>
      </c>
      <c r="R63" s="114"/>
      <c r="S63" s="98">
        <v>4</v>
      </c>
      <c r="T63" s="100"/>
      <c r="U63" s="98">
        <v>4</v>
      </c>
      <c r="V63" s="100"/>
      <c r="W63" s="98">
        <v>0</v>
      </c>
      <c r="X63" s="100"/>
      <c r="AC63" s="98"/>
      <c r="AD63" s="100"/>
      <c r="AE63" s="96"/>
      <c r="AF63" s="97"/>
      <c r="AG63" s="96"/>
      <c r="AH63" s="97"/>
      <c r="AI63" s="96"/>
      <c r="AJ63" s="97"/>
      <c r="AK63" s="98"/>
      <c r="AL63" s="99"/>
      <c r="AM63" s="100"/>
      <c r="AP63" s="49">
        <f t="shared" ref="AP63" si="4">SUM(C63:AM63)</f>
        <v>15</v>
      </c>
      <c r="AQ63" s="37">
        <f t="shared" ref="AQ63" si="5">AP63/$T$5</f>
        <v>7.5585789871504159E-3</v>
      </c>
    </row>
    <row r="64" spans="1:43" ht="18" thickBot="1" x14ac:dyDescent="0.25">
      <c r="A64" s="2" t="s">
        <v>62</v>
      </c>
      <c r="B64" s="7" t="s">
        <v>199</v>
      </c>
      <c r="C64" s="96"/>
      <c r="D64" s="97"/>
      <c r="E64" s="98"/>
      <c r="F64" s="100"/>
      <c r="G64" s="76"/>
      <c r="H64" s="98"/>
      <c r="I64" s="100"/>
      <c r="J64" s="98">
        <v>10</v>
      </c>
      <c r="K64" s="100"/>
      <c r="O64" s="96">
        <v>1</v>
      </c>
      <c r="P64" s="97"/>
      <c r="Q64" s="96">
        <v>1</v>
      </c>
      <c r="R64" s="114"/>
      <c r="S64" s="98" t="s">
        <v>195</v>
      </c>
      <c r="T64" s="100"/>
      <c r="U64" s="98" t="s">
        <v>195</v>
      </c>
      <c r="V64" s="100"/>
      <c r="W64" s="98">
        <v>0</v>
      </c>
      <c r="X64" s="100"/>
      <c r="AC64" s="98"/>
      <c r="AD64" s="100"/>
      <c r="AE64" s="96"/>
      <c r="AF64" s="97"/>
      <c r="AG64" s="96"/>
      <c r="AH64" s="97"/>
      <c r="AI64" s="96"/>
      <c r="AJ64" s="97"/>
      <c r="AK64" s="98"/>
      <c r="AL64" s="99"/>
      <c r="AM64" s="100"/>
      <c r="AP64" s="49">
        <f t="shared" ref="AP64" si="6">SUM(C64:AM64)</f>
        <v>12</v>
      </c>
      <c r="AQ64" s="37">
        <f t="shared" ref="AQ64" si="7">AP64/$T$5</f>
        <v>6.0468631897203327E-3</v>
      </c>
    </row>
    <row r="65" spans="1:43" ht="20" thickBot="1" x14ac:dyDescent="0.25">
      <c r="A65" s="3" t="s">
        <v>31</v>
      </c>
      <c r="B65" s="302" t="s">
        <v>182</v>
      </c>
      <c r="C65" s="96"/>
      <c r="D65" s="97"/>
      <c r="E65" s="98"/>
      <c r="F65" s="100"/>
      <c r="G65" s="76"/>
      <c r="H65" s="98"/>
      <c r="I65" s="100"/>
      <c r="J65" s="98"/>
      <c r="K65" s="100"/>
      <c r="O65" s="96">
        <v>15</v>
      </c>
      <c r="P65" s="97"/>
      <c r="Q65" s="96">
        <v>19</v>
      </c>
      <c r="R65" s="114"/>
      <c r="S65" s="98">
        <v>3</v>
      </c>
      <c r="T65" s="100"/>
      <c r="U65" s="98" t="s">
        <v>196</v>
      </c>
      <c r="V65" s="100"/>
      <c r="W65" s="98">
        <v>13</v>
      </c>
      <c r="X65" s="100"/>
      <c r="AC65" s="98"/>
      <c r="AD65" s="100"/>
      <c r="AE65" s="96"/>
      <c r="AF65" s="97"/>
      <c r="AG65" s="96"/>
      <c r="AH65" s="97"/>
      <c r="AI65" s="96"/>
      <c r="AJ65" s="97"/>
      <c r="AK65" s="98"/>
      <c r="AL65" s="99"/>
      <c r="AM65" s="100"/>
      <c r="AP65" s="49">
        <f t="shared" si="1"/>
        <v>50</v>
      </c>
      <c r="AQ65" s="37">
        <f t="shared" si="0"/>
        <v>2.5195263290501386E-2</v>
      </c>
    </row>
    <row r="66" spans="1:43" ht="18" thickBot="1" x14ac:dyDescent="0.25">
      <c r="A66" s="2" t="s">
        <v>63</v>
      </c>
      <c r="B66" s="7" t="s">
        <v>183</v>
      </c>
      <c r="C66" s="96"/>
      <c r="D66" s="97"/>
      <c r="E66" s="98"/>
      <c r="F66" s="100"/>
      <c r="G66" s="76"/>
      <c r="H66" s="98"/>
      <c r="I66" s="100"/>
      <c r="J66" s="98"/>
      <c r="K66" s="100"/>
      <c r="O66" s="96">
        <v>3</v>
      </c>
      <c r="P66" s="97"/>
      <c r="Q66" s="96">
        <v>4</v>
      </c>
      <c r="R66" s="114"/>
      <c r="S66" s="98">
        <v>1</v>
      </c>
      <c r="T66" s="100"/>
      <c r="U66" s="98">
        <v>1</v>
      </c>
      <c r="V66" s="100"/>
      <c r="W66" s="98">
        <v>10</v>
      </c>
      <c r="X66" s="100"/>
      <c r="AC66" s="98"/>
      <c r="AD66" s="100"/>
      <c r="AE66" s="96"/>
      <c r="AF66" s="97"/>
      <c r="AG66" s="96"/>
      <c r="AH66" s="97"/>
      <c r="AI66" s="96"/>
      <c r="AJ66" s="97"/>
      <c r="AK66" s="98"/>
      <c r="AL66" s="99"/>
      <c r="AM66" s="100"/>
      <c r="AP66" s="49">
        <f t="shared" si="1"/>
        <v>19</v>
      </c>
      <c r="AQ66" s="37">
        <f t="shared" si="0"/>
        <v>9.5742000503905265E-3</v>
      </c>
    </row>
    <row r="67" spans="1:43" ht="18" thickBot="1" x14ac:dyDescent="0.25">
      <c r="A67" s="2" t="s">
        <v>64</v>
      </c>
      <c r="B67" s="7" t="s">
        <v>184</v>
      </c>
      <c r="C67" s="96"/>
      <c r="D67" s="97"/>
      <c r="E67" s="98"/>
      <c r="F67" s="100"/>
      <c r="G67" s="76"/>
      <c r="H67" s="98"/>
      <c r="I67" s="100"/>
      <c r="J67" s="98"/>
      <c r="K67" s="100"/>
      <c r="O67" s="96">
        <v>2</v>
      </c>
      <c r="P67" s="97"/>
      <c r="Q67" s="96">
        <v>2</v>
      </c>
      <c r="R67" s="114"/>
      <c r="S67" s="98"/>
      <c r="T67" s="100"/>
      <c r="U67" s="98">
        <v>1</v>
      </c>
      <c r="V67" s="100"/>
      <c r="W67" s="98">
        <v>1</v>
      </c>
      <c r="X67" s="100"/>
      <c r="AC67" s="98"/>
      <c r="AD67" s="100"/>
      <c r="AE67" s="96"/>
      <c r="AF67" s="97"/>
      <c r="AG67" s="96"/>
      <c r="AH67" s="97"/>
      <c r="AI67" s="96"/>
      <c r="AJ67" s="97"/>
      <c r="AK67" s="98"/>
      <c r="AL67" s="99"/>
      <c r="AM67" s="100"/>
      <c r="AP67" s="49">
        <f t="shared" si="1"/>
        <v>6</v>
      </c>
      <c r="AQ67" s="37">
        <f t="shared" si="0"/>
        <v>3.0234315948601664E-3</v>
      </c>
    </row>
    <row r="68" spans="1:43" ht="20" customHeight="1" thickBot="1" x14ac:dyDescent="0.25">
      <c r="A68" s="2" t="s">
        <v>65</v>
      </c>
      <c r="B68" s="7" t="s">
        <v>185</v>
      </c>
      <c r="C68" s="96"/>
      <c r="D68" s="97"/>
      <c r="E68" s="98"/>
      <c r="F68" s="100"/>
      <c r="G68" s="76"/>
      <c r="H68" s="98"/>
      <c r="I68" s="100"/>
      <c r="J68" s="98"/>
      <c r="K68" s="100"/>
      <c r="O68" s="96">
        <v>3</v>
      </c>
      <c r="P68" s="97"/>
      <c r="Q68" s="96">
        <v>3</v>
      </c>
      <c r="R68" s="114"/>
      <c r="S68" s="98">
        <v>1</v>
      </c>
      <c r="T68" s="100"/>
      <c r="U68" s="98">
        <v>2</v>
      </c>
      <c r="V68" s="100"/>
      <c r="W68" s="98">
        <v>0</v>
      </c>
      <c r="X68" s="100"/>
      <c r="AC68" s="98"/>
      <c r="AD68" s="100"/>
      <c r="AE68" s="96"/>
      <c r="AF68" s="97"/>
      <c r="AG68" s="96"/>
      <c r="AH68" s="97"/>
      <c r="AI68" s="96"/>
      <c r="AJ68" s="97"/>
      <c r="AK68" s="98"/>
      <c r="AL68" s="99"/>
      <c r="AM68" s="100"/>
      <c r="AP68" s="49">
        <f t="shared" si="1"/>
        <v>9</v>
      </c>
      <c r="AQ68" s="37">
        <f t="shared" si="0"/>
        <v>4.5351473922902496E-3</v>
      </c>
    </row>
    <row r="69" spans="1:43" ht="20" customHeight="1" thickBot="1" x14ac:dyDescent="0.25">
      <c r="A69" s="2" t="s">
        <v>186</v>
      </c>
      <c r="B69" s="7" t="s">
        <v>191</v>
      </c>
      <c r="C69" s="96"/>
      <c r="D69" s="97"/>
      <c r="E69" s="98"/>
      <c r="F69" s="100"/>
      <c r="G69" s="76"/>
      <c r="H69" s="98"/>
      <c r="I69" s="100"/>
      <c r="J69" s="98"/>
      <c r="K69" s="100"/>
      <c r="O69" s="96">
        <v>7</v>
      </c>
      <c r="P69" s="97"/>
      <c r="Q69" s="96">
        <v>2</v>
      </c>
      <c r="R69" s="114"/>
      <c r="S69" s="98"/>
      <c r="T69" s="100"/>
      <c r="U69" s="98">
        <v>2</v>
      </c>
      <c r="V69" s="100"/>
      <c r="W69" s="98">
        <v>0</v>
      </c>
      <c r="X69" s="100"/>
      <c r="AC69" s="98"/>
      <c r="AD69" s="100"/>
      <c r="AE69" s="96"/>
      <c r="AF69" s="97"/>
      <c r="AG69" s="96"/>
      <c r="AH69" s="97"/>
      <c r="AI69" s="96"/>
      <c r="AJ69" s="97"/>
      <c r="AK69" s="98"/>
      <c r="AL69" s="99"/>
      <c r="AM69" s="100"/>
      <c r="AP69" s="49">
        <f t="shared" ref="AP69" si="8">SUM(C69:AM69)</f>
        <v>11</v>
      </c>
      <c r="AQ69" s="37">
        <f t="shared" ref="AQ69" si="9">AP69/$T$5</f>
        <v>5.5429579239103044E-3</v>
      </c>
    </row>
    <row r="70" spans="1:43" ht="20" customHeight="1" thickBot="1" x14ac:dyDescent="0.25">
      <c r="A70" s="2" t="s">
        <v>187</v>
      </c>
      <c r="B70" s="7" t="s">
        <v>192</v>
      </c>
      <c r="C70" s="96"/>
      <c r="D70" s="97"/>
      <c r="E70" s="98"/>
      <c r="F70" s="100"/>
      <c r="G70" s="76"/>
      <c r="H70" s="98"/>
      <c r="I70" s="100"/>
      <c r="J70" s="98"/>
      <c r="K70" s="100"/>
      <c r="O70" s="96">
        <v>4</v>
      </c>
      <c r="P70" s="97"/>
      <c r="Q70" s="96">
        <v>2</v>
      </c>
      <c r="R70" s="114"/>
      <c r="S70" s="98"/>
      <c r="T70" s="100"/>
      <c r="U70" s="98" t="s">
        <v>195</v>
      </c>
      <c r="V70" s="100"/>
      <c r="W70" s="98">
        <v>0</v>
      </c>
      <c r="X70" s="100"/>
      <c r="AC70" s="98"/>
      <c r="AD70" s="100"/>
      <c r="AE70" s="96"/>
      <c r="AF70" s="97"/>
      <c r="AG70" s="96"/>
      <c r="AH70" s="97"/>
      <c r="AI70" s="96"/>
      <c r="AJ70" s="97"/>
      <c r="AK70" s="98"/>
      <c r="AL70" s="99"/>
      <c r="AM70" s="100"/>
      <c r="AP70" s="49"/>
      <c r="AQ70" s="37"/>
    </row>
    <row r="71" spans="1:43" ht="20" customHeight="1" thickBot="1" x14ac:dyDescent="0.25">
      <c r="A71" s="2" t="s">
        <v>202</v>
      </c>
      <c r="B71" s="7" t="s">
        <v>193</v>
      </c>
      <c r="C71" s="96"/>
      <c r="D71" s="97"/>
      <c r="E71" s="98"/>
      <c r="F71" s="100"/>
      <c r="G71" s="76"/>
      <c r="H71" s="98"/>
      <c r="I71" s="100"/>
      <c r="J71" s="98"/>
      <c r="K71" s="100"/>
      <c r="O71" s="96">
        <v>2</v>
      </c>
      <c r="P71" s="97"/>
      <c r="Q71" s="96">
        <v>2</v>
      </c>
      <c r="R71" s="114"/>
      <c r="S71" s="98"/>
      <c r="T71" s="100"/>
      <c r="U71" s="98">
        <v>6</v>
      </c>
      <c r="V71" s="100"/>
      <c r="W71" s="98">
        <v>1</v>
      </c>
      <c r="X71" s="100"/>
      <c r="AC71" s="98"/>
      <c r="AD71" s="100"/>
      <c r="AE71" s="96"/>
      <c r="AF71" s="97"/>
      <c r="AG71" s="96"/>
      <c r="AH71" s="97"/>
      <c r="AI71" s="96"/>
      <c r="AJ71" s="97"/>
      <c r="AK71" s="98"/>
      <c r="AL71" s="99"/>
      <c r="AM71" s="100"/>
      <c r="AP71" s="49"/>
      <c r="AQ71" s="37"/>
    </row>
    <row r="72" spans="1:43" ht="20" customHeight="1" thickBot="1" x14ac:dyDescent="0.25">
      <c r="A72" s="2" t="s">
        <v>200</v>
      </c>
      <c r="B72" s="7" t="s">
        <v>194</v>
      </c>
      <c r="C72" s="96"/>
      <c r="D72" s="97"/>
      <c r="E72" s="98"/>
      <c r="F72" s="100"/>
      <c r="G72" s="76"/>
      <c r="H72" s="98"/>
      <c r="I72" s="100"/>
      <c r="J72" s="98"/>
      <c r="K72" s="100"/>
      <c r="O72" s="96">
        <v>1</v>
      </c>
      <c r="P72" s="97"/>
      <c r="Q72" s="96"/>
      <c r="R72" s="114"/>
      <c r="S72" s="98">
        <v>1</v>
      </c>
      <c r="T72" s="100"/>
      <c r="U72" s="98">
        <v>4</v>
      </c>
      <c r="V72" s="100"/>
      <c r="W72" s="98">
        <v>1</v>
      </c>
      <c r="X72" s="100"/>
      <c r="AC72" s="98"/>
      <c r="AD72" s="100"/>
      <c r="AE72" s="96"/>
      <c r="AF72" s="97"/>
      <c r="AG72" s="96"/>
      <c r="AH72" s="97"/>
      <c r="AI72" s="96"/>
      <c r="AJ72" s="97"/>
      <c r="AK72" s="98"/>
      <c r="AL72" s="99"/>
      <c r="AM72" s="100"/>
      <c r="AP72" s="49"/>
      <c r="AQ72" s="37"/>
    </row>
    <row r="73" spans="1:43" ht="20" customHeight="1" thickBot="1" x14ac:dyDescent="0.25">
      <c r="A73" s="2" t="s">
        <v>201</v>
      </c>
      <c r="B73" s="7" t="s">
        <v>199</v>
      </c>
      <c r="C73" s="96"/>
      <c r="D73" s="97"/>
      <c r="E73" s="98"/>
      <c r="F73" s="100"/>
      <c r="G73" s="76"/>
      <c r="H73" s="98"/>
      <c r="I73" s="100"/>
      <c r="J73" s="98"/>
      <c r="K73" s="100"/>
      <c r="O73" s="96">
        <v>5</v>
      </c>
      <c r="P73" s="97"/>
      <c r="Q73" s="96">
        <v>4</v>
      </c>
      <c r="R73" s="114"/>
      <c r="S73" s="98">
        <v>0</v>
      </c>
      <c r="T73" s="100"/>
      <c r="U73" s="98">
        <v>0</v>
      </c>
      <c r="V73" s="100"/>
      <c r="W73" s="98">
        <v>0</v>
      </c>
      <c r="X73" s="100"/>
      <c r="AC73" s="98"/>
      <c r="AD73" s="100"/>
      <c r="AE73" s="96"/>
      <c r="AF73" s="97"/>
      <c r="AG73" s="96"/>
      <c r="AH73" s="97"/>
      <c r="AI73" s="96"/>
      <c r="AJ73" s="97"/>
      <c r="AK73" s="98"/>
      <c r="AL73" s="99"/>
      <c r="AM73" s="100"/>
      <c r="AP73" s="49"/>
      <c r="AQ73" s="37"/>
    </row>
    <row r="74" spans="1:43" ht="20" thickBot="1" x14ac:dyDescent="0.25">
      <c r="A74" s="3" t="s">
        <v>32</v>
      </c>
      <c r="B74" s="302" t="s">
        <v>203</v>
      </c>
      <c r="C74" s="98"/>
      <c r="D74" s="100"/>
      <c r="E74" s="98"/>
      <c r="F74" s="100"/>
      <c r="G74" s="76"/>
      <c r="H74" s="98"/>
      <c r="I74" s="100"/>
      <c r="J74" s="98"/>
      <c r="K74" s="100"/>
      <c r="O74" s="98"/>
      <c r="P74" s="100"/>
      <c r="Q74" s="98"/>
      <c r="R74" s="100"/>
      <c r="S74" s="98"/>
      <c r="T74" s="100"/>
      <c r="U74" s="98"/>
      <c r="V74" s="100"/>
      <c r="W74" s="98"/>
      <c r="X74" s="100"/>
      <c r="AC74" s="98"/>
      <c r="AD74" s="100"/>
      <c r="AE74" s="98"/>
      <c r="AF74" s="100"/>
      <c r="AG74" s="98"/>
      <c r="AH74" s="100"/>
      <c r="AI74" s="98"/>
      <c r="AJ74" s="100"/>
      <c r="AK74" s="98"/>
      <c r="AL74" s="99"/>
      <c r="AM74" s="100"/>
      <c r="AP74" s="49">
        <f t="shared" si="1"/>
        <v>0</v>
      </c>
      <c r="AQ74" s="37">
        <f t="shared" si="0"/>
        <v>0</v>
      </c>
    </row>
    <row r="75" spans="1:43" ht="18" thickBot="1" x14ac:dyDescent="0.25">
      <c r="A75" s="2" t="s">
        <v>66</v>
      </c>
      <c r="B75" s="7" t="s">
        <v>215</v>
      </c>
      <c r="C75" s="96"/>
      <c r="D75" s="97"/>
      <c r="E75" s="98"/>
      <c r="F75" s="100"/>
      <c r="G75" s="76"/>
      <c r="H75" s="98"/>
      <c r="I75" s="100"/>
      <c r="J75" s="98"/>
      <c r="K75" s="100"/>
      <c r="O75" s="96">
        <v>5</v>
      </c>
      <c r="P75" s="97"/>
      <c r="Q75" s="96">
        <v>1</v>
      </c>
      <c r="R75" s="114"/>
      <c r="S75" s="98">
        <v>2</v>
      </c>
      <c r="T75" s="100"/>
      <c r="U75" s="98">
        <v>0</v>
      </c>
      <c r="V75" s="100"/>
      <c r="W75" s="98">
        <v>0</v>
      </c>
      <c r="X75" s="100"/>
      <c r="AC75" s="98"/>
      <c r="AD75" s="100"/>
      <c r="AE75" s="96"/>
      <c r="AF75" s="97"/>
      <c r="AG75" s="96"/>
      <c r="AH75" s="97"/>
      <c r="AI75" s="96"/>
      <c r="AJ75" s="97"/>
      <c r="AK75" s="98"/>
      <c r="AL75" s="99"/>
      <c r="AM75" s="100"/>
      <c r="AP75" s="49">
        <f t="shared" si="1"/>
        <v>8</v>
      </c>
      <c r="AQ75" s="37">
        <f t="shared" si="0"/>
        <v>4.0312421264802221E-3</v>
      </c>
    </row>
    <row r="76" spans="1:43" ht="18" thickBot="1" x14ac:dyDescent="0.25">
      <c r="A76" s="2" t="s">
        <v>67</v>
      </c>
      <c r="B76" s="7" t="s">
        <v>216</v>
      </c>
      <c r="C76" s="96"/>
      <c r="D76" s="97"/>
      <c r="E76" s="98"/>
      <c r="F76" s="100"/>
      <c r="G76" s="76"/>
      <c r="H76" s="98"/>
      <c r="I76" s="100"/>
      <c r="J76" s="98"/>
      <c r="K76" s="100"/>
      <c r="O76" s="96">
        <v>1</v>
      </c>
      <c r="P76" s="97"/>
      <c r="Q76" s="96">
        <v>5</v>
      </c>
      <c r="R76" s="114"/>
      <c r="S76" s="98">
        <v>3</v>
      </c>
      <c r="T76" s="100"/>
      <c r="U76" s="98">
        <v>0</v>
      </c>
      <c r="V76" s="100"/>
      <c r="W76" s="98">
        <v>0</v>
      </c>
      <c r="X76" s="100"/>
      <c r="AC76" s="98"/>
      <c r="AD76" s="100"/>
      <c r="AE76" s="96"/>
      <c r="AF76" s="97"/>
      <c r="AG76" s="96"/>
      <c r="AH76" s="97"/>
      <c r="AI76" s="96"/>
      <c r="AJ76" s="97"/>
      <c r="AK76" s="98"/>
      <c r="AL76" s="99"/>
      <c r="AM76" s="100"/>
      <c r="AP76" s="49">
        <f t="shared" si="1"/>
        <v>9</v>
      </c>
      <c r="AQ76" s="37">
        <f t="shared" si="0"/>
        <v>4.5351473922902496E-3</v>
      </c>
    </row>
    <row r="77" spans="1:43" ht="18" thickBot="1" x14ac:dyDescent="0.25">
      <c r="A77" s="4" t="s">
        <v>68</v>
      </c>
      <c r="B77" s="8" t="s">
        <v>217</v>
      </c>
      <c r="C77" s="98"/>
      <c r="D77" s="195"/>
      <c r="E77" s="98"/>
      <c r="F77" s="100"/>
      <c r="G77" s="76"/>
      <c r="H77" s="98"/>
      <c r="I77" s="100"/>
      <c r="J77" s="98"/>
      <c r="K77" s="100"/>
      <c r="O77" s="98">
        <v>4</v>
      </c>
      <c r="P77" s="195"/>
      <c r="Q77" s="98">
        <v>2</v>
      </c>
      <c r="R77" s="99"/>
      <c r="S77" s="98">
        <v>5</v>
      </c>
      <c r="T77" s="100"/>
      <c r="U77" s="98">
        <v>1</v>
      </c>
      <c r="V77" s="100"/>
      <c r="W77" s="98" t="s">
        <v>195</v>
      </c>
      <c r="X77" s="100"/>
      <c r="AC77" s="98"/>
      <c r="AD77" s="100"/>
      <c r="AE77" s="98"/>
      <c r="AF77" s="195"/>
      <c r="AG77" s="98"/>
      <c r="AH77" s="195"/>
      <c r="AI77" s="96"/>
      <c r="AJ77" s="97"/>
      <c r="AK77" s="98"/>
      <c r="AL77" s="99"/>
      <c r="AM77" s="100"/>
      <c r="AP77" s="49">
        <f t="shared" si="1"/>
        <v>12</v>
      </c>
      <c r="AQ77" s="51">
        <f t="shared" si="0"/>
        <v>6.0468631897203327E-3</v>
      </c>
    </row>
    <row r="78" spans="1:43" ht="18" thickBot="1" x14ac:dyDescent="0.25">
      <c r="A78" s="4" t="s">
        <v>218</v>
      </c>
      <c r="B78" s="8" t="s">
        <v>219</v>
      </c>
      <c r="C78" s="98"/>
      <c r="D78" s="195"/>
      <c r="E78" s="98"/>
      <c r="F78" s="100"/>
      <c r="G78" s="76"/>
      <c r="H78" s="98"/>
      <c r="I78" s="100"/>
      <c r="J78" s="98">
        <v>5</v>
      </c>
      <c r="K78" s="100"/>
      <c r="O78" s="98">
        <v>5</v>
      </c>
      <c r="P78" s="195"/>
      <c r="Q78" s="98">
        <v>6</v>
      </c>
      <c r="R78" s="99"/>
      <c r="S78" s="98">
        <v>12</v>
      </c>
      <c r="T78" s="100"/>
      <c r="U78" s="98">
        <v>10</v>
      </c>
      <c r="V78" s="100"/>
      <c r="W78" s="98">
        <v>7</v>
      </c>
      <c r="X78" s="100"/>
      <c r="AC78" s="98"/>
      <c r="AD78" s="100"/>
      <c r="AE78" s="98"/>
      <c r="AF78" s="195"/>
      <c r="AG78" s="98"/>
      <c r="AH78" s="195"/>
      <c r="AI78" s="96"/>
      <c r="AJ78" s="97"/>
      <c r="AK78" s="98"/>
      <c r="AL78" s="99"/>
      <c r="AM78" s="100"/>
      <c r="AP78" s="49">
        <f t="shared" ref="AP78" si="10">SUM(C78:AM78)</f>
        <v>45</v>
      </c>
      <c r="AQ78" s="51">
        <f t="shared" ref="AQ78" si="11">AP78/$T$5</f>
        <v>2.2675736961451247E-2</v>
      </c>
    </row>
    <row r="79" spans="1:43" ht="18" thickBot="1" x14ac:dyDescent="0.25">
      <c r="A79" s="4" t="s">
        <v>224</v>
      </c>
      <c r="B79" s="8" t="s">
        <v>226</v>
      </c>
      <c r="C79" s="98"/>
      <c r="D79" s="195"/>
      <c r="E79" s="98"/>
      <c r="F79" s="100"/>
      <c r="G79" s="76"/>
      <c r="H79" s="98">
        <v>3</v>
      </c>
      <c r="I79" s="100"/>
      <c r="J79" s="98"/>
      <c r="K79" s="100"/>
      <c r="O79" s="98">
        <v>4</v>
      </c>
      <c r="P79" s="195"/>
      <c r="Q79" s="98">
        <v>2</v>
      </c>
      <c r="R79" s="99"/>
      <c r="S79" s="98">
        <v>4</v>
      </c>
      <c r="T79" s="100"/>
      <c r="U79" s="98">
        <v>7</v>
      </c>
      <c r="V79" s="100"/>
      <c r="W79" s="98">
        <v>2</v>
      </c>
      <c r="X79" s="100"/>
      <c r="AC79" s="98"/>
      <c r="AD79" s="100"/>
      <c r="AE79" s="98"/>
      <c r="AF79" s="195"/>
      <c r="AG79" s="98"/>
      <c r="AH79" s="195"/>
      <c r="AI79" s="96"/>
      <c r="AJ79" s="97"/>
      <c r="AK79" s="98"/>
      <c r="AL79" s="99"/>
      <c r="AM79" s="100"/>
      <c r="AP79" s="49">
        <f t="shared" ref="AP79" si="12">SUM(C79:AM79)</f>
        <v>22</v>
      </c>
      <c r="AQ79" s="51">
        <f t="shared" ref="AQ79" si="13">AP79/$T$5</f>
        <v>1.1085915847820609E-2</v>
      </c>
    </row>
    <row r="80" spans="1:43" ht="18" thickBot="1" x14ac:dyDescent="0.25">
      <c r="A80" s="4" t="s">
        <v>225</v>
      </c>
      <c r="B80" s="8" t="s">
        <v>227</v>
      </c>
      <c r="C80" s="98"/>
      <c r="D80" s="195"/>
      <c r="E80" s="98"/>
      <c r="F80" s="100"/>
      <c r="G80" s="76"/>
      <c r="H80" s="98"/>
      <c r="I80" s="100"/>
      <c r="J80" s="98">
        <v>2</v>
      </c>
      <c r="K80" s="100"/>
      <c r="O80" s="98">
        <v>3</v>
      </c>
      <c r="P80" s="195"/>
      <c r="Q80" s="98">
        <v>4</v>
      </c>
      <c r="R80" s="99"/>
      <c r="S80" s="98">
        <v>3</v>
      </c>
      <c r="T80" s="100"/>
      <c r="U80" s="98">
        <v>4</v>
      </c>
      <c r="V80" s="100"/>
      <c r="W80" s="98">
        <v>7</v>
      </c>
      <c r="X80" s="100"/>
      <c r="AC80" s="98"/>
      <c r="AD80" s="100"/>
      <c r="AE80" s="98"/>
      <c r="AF80" s="195"/>
      <c r="AG80" s="98"/>
      <c r="AH80" s="195"/>
      <c r="AI80" s="96"/>
      <c r="AJ80" s="97"/>
      <c r="AK80" s="98"/>
      <c r="AL80" s="99"/>
      <c r="AM80" s="100"/>
      <c r="AP80" s="49">
        <f t="shared" ref="AP80" si="14">SUM(C80:AM80)</f>
        <v>23</v>
      </c>
      <c r="AQ80" s="51">
        <f t="shared" ref="AQ80" si="15">AP80/$T$5</f>
        <v>1.1589821113630638E-2</v>
      </c>
    </row>
    <row r="81" spans="1:43" ht="20" thickBot="1" x14ac:dyDescent="0.25">
      <c r="A81" s="3" t="s">
        <v>207</v>
      </c>
      <c r="B81" s="302" t="s">
        <v>204</v>
      </c>
      <c r="C81" s="98"/>
      <c r="D81" s="100"/>
      <c r="E81" s="98"/>
      <c r="F81" s="100"/>
      <c r="G81" s="76"/>
      <c r="H81" s="98"/>
      <c r="I81" s="100"/>
      <c r="J81" s="98"/>
      <c r="K81" s="100"/>
      <c r="O81" s="98"/>
      <c r="P81" s="100"/>
      <c r="Q81" s="98"/>
      <c r="R81" s="100"/>
      <c r="S81" s="98"/>
      <c r="T81" s="100"/>
      <c r="U81" s="98"/>
      <c r="V81" s="100"/>
      <c r="W81" s="98"/>
      <c r="X81" s="100"/>
      <c r="AC81" s="98"/>
      <c r="AD81" s="100"/>
      <c r="AE81" s="98"/>
      <c r="AF81" s="100"/>
      <c r="AG81" s="98"/>
      <c r="AH81" s="100"/>
      <c r="AI81" s="98"/>
      <c r="AJ81" s="100"/>
      <c r="AK81" s="98"/>
      <c r="AL81" s="99"/>
      <c r="AM81" s="100"/>
      <c r="AP81" s="49">
        <f t="shared" ref="AP81:AP95" si="16">SUM(C81:AM81)</f>
        <v>0</v>
      </c>
      <c r="AQ81" s="37">
        <f t="shared" ref="AQ81:AQ95" si="17">AP81/$T$5</f>
        <v>0</v>
      </c>
    </row>
    <row r="82" spans="1:43" ht="18" thickBot="1" x14ac:dyDescent="0.25">
      <c r="A82" s="2" t="s">
        <v>208</v>
      </c>
      <c r="B82" s="7" t="s">
        <v>205</v>
      </c>
      <c r="C82" s="96"/>
      <c r="D82" s="97"/>
      <c r="E82" s="98"/>
      <c r="F82" s="100"/>
      <c r="G82" s="76"/>
      <c r="H82" s="98"/>
      <c r="I82" s="100"/>
      <c r="J82" s="98">
        <v>20</v>
      </c>
      <c r="K82" s="100"/>
      <c r="O82" s="96">
        <v>15</v>
      </c>
      <c r="P82" s="97"/>
      <c r="Q82" s="96">
        <v>11</v>
      </c>
      <c r="R82" s="114"/>
      <c r="S82" s="98">
        <v>12</v>
      </c>
      <c r="T82" s="100"/>
      <c r="U82" s="98">
        <v>10</v>
      </c>
      <c r="V82" s="100"/>
      <c r="W82" s="98">
        <v>6</v>
      </c>
      <c r="X82" s="100"/>
      <c r="AC82" s="98"/>
      <c r="AD82" s="100"/>
      <c r="AE82" s="96"/>
      <c r="AF82" s="97"/>
      <c r="AG82" s="96"/>
      <c r="AH82" s="97"/>
      <c r="AI82" s="96"/>
      <c r="AJ82" s="97"/>
      <c r="AK82" s="98"/>
      <c r="AL82" s="99"/>
      <c r="AM82" s="100"/>
      <c r="AP82" s="49">
        <f t="shared" si="16"/>
        <v>74</v>
      </c>
      <c r="AQ82" s="37">
        <f t="shared" si="17"/>
        <v>3.7288989669942048E-2</v>
      </c>
    </row>
    <row r="83" spans="1:43" ht="18" thickBot="1" x14ac:dyDescent="0.25">
      <c r="A83" s="2" t="s">
        <v>209</v>
      </c>
      <c r="B83" s="7" t="s">
        <v>206</v>
      </c>
      <c r="C83" s="96"/>
      <c r="D83" s="97"/>
      <c r="E83" s="98"/>
      <c r="F83" s="100"/>
      <c r="G83" s="76"/>
      <c r="H83" s="98"/>
      <c r="I83" s="100"/>
      <c r="J83" s="98">
        <v>5</v>
      </c>
      <c r="K83" s="100"/>
      <c r="O83" s="96">
        <v>5</v>
      </c>
      <c r="P83" s="97"/>
      <c r="Q83" s="96">
        <v>2</v>
      </c>
      <c r="R83" s="114"/>
      <c r="S83" s="98">
        <v>3</v>
      </c>
      <c r="T83" s="100"/>
      <c r="U83" s="98">
        <v>1</v>
      </c>
      <c r="V83" s="100"/>
      <c r="W83" s="98">
        <v>2</v>
      </c>
      <c r="X83" s="100"/>
      <c r="AC83" s="98"/>
      <c r="AD83" s="100"/>
      <c r="AE83" s="96"/>
      <c r="AF83" s="97"/>
      <c r="AG83" s="96"/>
      <c r="AH83" s="97"/>
      <c r="AI83" s="96"/>
      <c r="AJ83" s="97"/>
      <c r="AK83" s="98"/>
      <c r="AL83" s="99"/>
      <c r="AM83" s="100"/>
      <c r="AP83" s="49">
        <f t="shared" si="16"/>
        <v>18</v>
      </c>
      <c r="AQ83" s="37">
        <f t="shared" si="17"/>
        <v>9.0702947845804991E-3</v>
      </c>
    </row>
    <row r="84" spans="1:43" ht="17" thickBot="1" x14ac:dyDescent="0.25">
      <c r="A84" s="4" t="s">
        <v>210</v>
      </c>
      <c r="B84" s="8"/>
      <c r="C84" s="98"/>
      <c r="D84" s="195"/>
      <c r="E84" s="98"/>
      <c r="F84" s="100"/>
      <c r="G84" s="76"/>
      <c r="H84" s="98"/>
      <c r="I84" s="100"/>
      <c r="J84" s="98"/>
      <c r="K84" s="100"/>
      <c r="O84" s="98"/>
      <c r="P84" s="195"/>
      <c r="Q84" s="98"/>
      <c r="R84" s="99"/>
      <c r="S84" s="98"/>
      <c r="T84" s="100"/>
      <c r="U84" s="98"/>
      <c r="V84" s="100"/>
      <c r="W84" s="98"/>
      <c r="X84" s="100"/>
      <c r="AC84" s="98"/>
      <c r="AD84" s="100"/>
      <c r="AE84" s="98"/>
      <c r="AF84" s="195"/>
      <c r="AG84" s="98"/>
      <c r="AH84" s="195"/>
      <c r="AI84" s="96"/>
      <c r="AJ84" s="97"/>
      <c r="AK84" s="98"/>
      <c r="AL84" s="99"/>
      <c r="AM84" s="100"/>
      <c r="AP84" s="49">
        <f t="shared" si="16"/>
        <v>0</v>
      </c>
      <c r="AQ84" s="51">
        <f t="shared" si="17"/>
        <v>0</v>
      </c>
    </row>
    <row r="85" spans="1:43" ht="20" thickBot="1" x14ac:dyDescent="0.25">
      <c r="A85" s="3" t="s">
        <v>211</v>
      </c>
      <c r="B85" s="7" t="s">
        <v>221</v>
      </c>
      <c r="C85" s="98"/>
      <c r="D85" s="195"/>
      <c r="E85" s="98"/>
      <c r="F85" s="100"/>
      <c r="G85" s="76"/>
      <c r="H85" s="98"/>
      <c r="I85" s="100"/>
      <c r="J85" s="98"/>
      <c r="K85" s="100"/>
      <c r="O85" s="98"/>
      <c r="P85" s="195"/>
      <c r="Q85" s="98"/>
      <c r="R85" s="99"/>
      <c r="S85" s="98"/>
      <c r="T85" s="100"/>
      <c r="U85" s="98"/>
      <c r="V85" s="100"/>
      <c r="W85" s="98"/>
      <c r="X85" s="100"/>
      <c r="AC85" s="98"/>
      <c r="AD85" s="100"/>
      <c r="AE85" s="98"/>
      <c r="AF85" s="195"/>
      <c r="AG85" s="98"/>
      <c r="AH85" s="195"/>
      <c r="AI85" s="96"/>
      <c r="AJ85" s="97"/>
      <c r="AK85" s="98"/>
      <c r="AL85" s="99"/>
      <c r="AM85" s="100"/>
      <c r="AP85" s="49">
        <f t="shared" si="16"/>
        <v>0</v>
      </c>
      <c r="AQ85" s="37">
        <f t="shared" si="17"/>
        <v>0</v>
      </c>
    </row>
    <row r="86" spans="1:43" ht="18" thickBot="1" x14ac:dyDescent="0.25">
      <c r="A86" s="2" t="s">
        <v>212</v>
      </c>
      <c r="B86" s="7" t="s">
        <v>222</v>
      </c>
      <c r="C86" s="98">
        <v>2</v>
      </c>
      <c r="D86" s="195"/>
      <c r="E86" s="98">
        <v>2</v>
      </c>
      <c r="F86" s="100"/>
      <c r="G86" s="76">
        <v>2</v>
      </c>
      <c r="H86" s="98">
        <v>2</v>
      </c>
      <c r="I86" s="100"/>
      <c r="J86" s="305">
        <v>3</v>
      </c>
      <c r="K86" s="306"/>
      <c r="O86" s="98">
        <v>2</v>
      </c>
      <c r="P86" s="195"/>
      <c r="Q86" s="98">
        <v>2</v>
      </c>
      <c r="R86" s="99"/>
      <c r="S86" s="98">
        <v>2</v>
      </c>
      <c r="T86" s="100"/>
      <c r="U86" s="98">
        <v>2</v>
      </c>
      <c r="V86" s="100"/>
      <c r="W86" s="98">
        <v>3</v>
      </c>
      <c r="X86" s="100"/>
      <c r="AC86" s="98"/>
      <c r="AD86" s="100"/>
      <c r="AE86" s="98"/>
      <c r="AF86" s="195"/>
      <c r="AG86" s="98"/>
      <c r="AH86" s="195"/>
      <c r="AI86" s="96"/>
      <c r="AJ86" s="97"/>
      <c r="AK86" s="98"/>
      <c r="AL86" s="99"/>
      <c r="AM86" s="100"/>
      <c r="AP86" s="49">
        <f t="shared" si="16"/>
        <v>22</v>
      </c>
      <c r="AQ86" s="37">
        <f t="shared" si="17"/>
        <v>1.1085915847820609E-2</v>
      </c>
    </row>
    <row r="87" spans="1:43" ht="18" thickBot="1" x14ac:dyDescent="0.25">
      <c r="A87" s="4" t="s">
        <v>213</v>
      </c>
      <c r="B87" s="8" t="s">
        <v>223</v>
      </c>
      <c r="C87" s="98">
        <v>3</v>
      </c>
      <c r="D87" s="195"/>
      <c r="E87" s="98">
        <v>3</v>
      </c>
      <c r="F87" s="100"/>
      <c r="G87" s="76">
        <v>3</v>
      </c>
      <c r="H87" s="98">
        <v>3</v>
      </c>
      <c r="I87" s="100"/>
      <c r="J87" s="98">
        <v>3</v>
      </c>
      <c r="K87" s="100"/>
      <c r="O87" s="98">
        <v>4</v>
      </c>
      <c r="P87" s="195"/>
      <c r="Q87" s="98">
        <v>4</v>
      </c>
      <c r="R87" s="99"/>
      <c r="S87" s="98">
        <v>4</v>
      </c>
      <c r="T87" s="100"/>
      <c r="U87" s="98">
        <v>2</v>
      </c>
      <c r="V87" s="100"/>
      <c r="W87" s="98">
        <v>4</v>
      </c>
      <c r="X87" s="100"/>
      <c r="AC87" s="98"/>
      <c r="AD87" s="100"/>
      <c r="AE87" s="98"/>
      <c r="AF87" s="195"/>
      <c r="AG87" s="98"/>
      <c r="AH87" s="195"/>
      <c r="AI87" s="96"/>
      <c r="AJ87" s="97"/>
      <c r="AK87" s="98"/>
      <c r="AL87" s="99"/>
      <c r="AM87" s="100"/>
      <c r="AP87" s="49">
        <f t="shared" si="16"/>
        <v>33</v>
      </c>
      <c r="AQ87" s="51">
        <f t="shared" si="17"/>
        <v>1.6628873771730914E-2</v>
      </c>
    </row>
    <row r="88" spans="1:43" ht="17" thickBot="1" x14ac:dyDescent="0.25">
      <c r="A88" s="2" t="s">
        <v>214</v>
      </c>
      <c r="B88" s="7"/>
      <c r="C88" s="98"/>
      <c r="D88" s="100"/>
      <c r="E88" s="98"/>
      <c r="F88" s="100"/>
      <c r="G88" s="76"/>
      <c r="H88" s="98"/>
      <c r="I88" s="100"/>
      <c r="J88" s="98"/>
      <c r="K88" s="100"/>
      <c r="O88" s="98"/>
      <c r="P88" s="100"/>
      <c r="Q88" s="98"/>
      <c r="R88" s="100"/>
      <c r="S88" s="98"/>
      <c r="T88" s="100"/>
      <c r="U88" s="98"/>
      <c r="V88" s="100"/>
      <c r="W88" s="98"/>
      <c r="X88" s="100"/>
      <c r="AC88" s="98"/>
      <c r="AD88" s="100"/>
      <c r="AE88" s="98"/>
      <c r="AF88" s="100"/>
      <c r="AG88" s="98"/>
      <c r="AH88" s="100"/>
      <c r="AI88" s="98"/>
      <c r="AJ88" s="100"/>
      <c r="AK88" s="98"/>
      <c r="AL88" s="99"/>
      <c r="AM88" s="100"/>
      <c r="AP88" s="49">
        <f t="shared" si="16"/>
        <v>0</v>
      </c>
      <c r="AQ88" s="37">
        <f t="shared" si="17"/>
        <v>0</v>
      </c>
    </row>
    <row r="89" spans="1:43" ht="20" thickBot="1" x14ac:dyDescent="0.25">
      <c r="A89" s="3" t="s">
        <v>228</v>
      </c>
      <c r="B89" s="302" t="s">
        <v>229</v>
      </c>
      <c r="C89" s="98"/>
      <c r="D89" s="195"/>
      <c r="E89" s="98"/>
      <c r="F89" s="100"/>
      <c r="G89" s="76"/>
      <c r="H89" s="98"/>
      <c r="I89" s="100"/>
      <c r="J89" s="98"/>
      <c r="K89" s="100"/>
      <c r="O89" s="98"/>
      <c r="P89" s="195"/>
      <c r="Q89" s="98"/>
      <c r="R89" s="99"/>
      <c r="S89" s="98"/>
      <c r="T89" s="100"/>
      <c r="U89" s="98"/>
      <c r="V89" s="100"/>
      <c r="W89" s="98"/>
      <c r="X89" s="100"/>
      <c r="AC89" s="98"/>
      <c r="AD89" s="100"/>
      <c r="AE89" s="98"/>
      <c r="AF89" s="100"/>
      <c r="AG89" s="98"/>
      <c r="AH89" s="100"/>
      <c r="AI89" s="98"/>
      <c r="AJ89" s="100"/>
      <c r="AK89" s="98"/>
      <c r="AL89" s="99"/>
      <c r="AM89" s="100"/>
      <c r="AP89" s="49">
        <f t="shared" ref="AP89:AP91" si="18">SUM(C89:AM89)</f>
        <v>0</v>
      </c>
      <c r="AQ89" s="37">
        <f t="shared" ref="AQ89:AQ91" si="19">AP89/$T$5</f>
        <v>0</v>
      </c>
    </row>
    <row r="90" spans="1:43" ht="18" thickBot="1" x14ac:dyDescent="0.25">
      <c r="A90" s="2" t="s">
        <v>241</v>
      </c>
      <c r="B90" s="7" t="s">
        <v>230</v>
      </c>
      <c r="C90" s="98"/>
      <c r="D90" s="195"/>
      <c r="E90" s="98"/>
      <c r="F90" s="100"/>
      <c r="G90" s="76"/>
      <c r="H90" s="98"/>
      <c r="I90" s="100"/>
      <c r="J90" s="305"/>
      <c r="K90" s="306"/>
      <c r="O90" s="98"/>
      <c r="P90" s="195"/>
      <c r="Q90" s="98"/>
      <c r="R90" s="99"/>
      <c r="S90" s="98">
        <v>4</v>
      </c>
      <c r="T90" s="100"/>
      <c r="U90" s="98">
        <v>3</v>
      </c>
      <c r="V90" s="100"/>
      <c r="W90" s="98"/>
      <c r="X90" s="100"/>
      <c r="AC90" s="98"/>
      <c r="AD90" s="100"/>
      <c r="AE90" s="98"/>
      <c r="AF90" s="100"/>
      <c r="AG90" s="98"/>
      <c r="AH90" s="100"/>
      <c r="AI90" s="98"/>
      <c r="AJ90" s="100"/>
      <c r="AK90" s="98"/>
      <c r="AL90" s="99"/>
      <c r="AM90" s="100"/>
      <c r="AP90" s="49">
        <f t="shared" si="18"/>
        <v>7</v>
      </c>
      <c r="AQ90" s="37">
        <f t="shared" si="19"/>
        <v>3.5273368606701938E-3</v>
      </c>
    </row>
    <row r="91" spans="1:43" ht="18" thickBot="1" x14ac:dyDescent="0.25">
      <c r="A91" s="4" t="s">
        <v>242</v>
      </c>
      <c r="B91" s="8" t="s">
        <v>231</v>
      </c>
      <c r="C91" s="98"/>
      <c r="D91" s="195"/>
      <c r="E91" s="98"/>
      <c r="F91" s="100"/>
      <c r="G91" s="76"/>
      <c r="H91" s="98"/>
      <c r="I91" s="100"/>
      <c r="J91" s="98"/>
      <c r="K91" s="100"/>
      <c r="O91" s="98"/>
      <c r="P91" s="195"/>
      <c r="Q91" s="98"/>
      <c r="R91" s="99"/>
      <c r="S91" s="98"/>
      <c r="T91" s="100"/>
      <c r="U91" s="98">
        <v>5</v>
      </c>
      <c r="V91" s="100"/>
      <c r="W91" s="98"/>
      <c r="X91" s="100"/>
      <c r="AC91" s="98"/>
      <c r="AD91" s="100"/>
      <c r="AE91" s="98"/>
      <c r="AF91" s="100"/>
      <c r="AG91" s="98"/>
      <c r="AH91" s="100"/>
      <c r="AI91" s="98"/>
      <c r="AJ91" s="100"/>
      <c r="AK91" s="98"/>
      <c r="AL91" s="99"/>
      <c r="AM91" s="100"/>
      <c r="AP91" s="49">
        <f t="shared" si="18"/>
        <v>5</v>
      </c>
      <c r="AQ91" s="51">
        <f t="shared" si="19"/>
        <v>2.5195263290501385E-3</v>
      </c>
    </row>
    <row r="92" spans="1:43" ht="18" thickBot="1" x14ac:dyDescent="0.25">
      <c r="A92" s="4" t="s">
        <v>240</v>
      </c>
      <c r="B92" s="8" t="s">
        <v>232</v>
      </c>
      <c r="C92" s="98"/>
      <c r="D92" s="100"/>
      <c r="E92" s="98"/>
      <c r="F92" s="100"/>
      <c r="G92" s="76"/>
      <c r="H92" s="98"/>
      <c r="I92" s="100"/>
      <c r="J92" s="98"/>
      <c r="K92" s="100"/>
      <c r="O92" s="98"/>
      <c r="P92" s="100"/>
      <c r="Q92" s="98"/>
      <c r="R92" s="100"/>
      <c r="S92" s="98">
        <v>2</v>
      </c>
      <c r="T92" s="100"/>
      <c r="U92" s="98">
        <v>1</v>
      </c>
      <c r="V92" s="100"/>
      <c r="W92" s="98"/>
      <c r="X92" s="100"/>
      <c r="AC92" s="98"/>
      <c r="AD92" s="100"/>
      <c r="AE92" s="98"/>
      <c r="AF92" s="100"/>
      <c r="AG92" s="98"/>
      <c r="AH92" s="100"/>
      <c r="AI92" s="96"/>
      <c r="AJ92" s="115"/>
      <c r="AK92" s="98"/>
      <c r="AL92" s="99"/>
      <c r="AM92" s="100"/>
      <c r="AP92" s="49">
        <f t="shared" si="16"/>
        <v>3</v>
      </c>
      <c r="AQ92" s="51">
        <f t="shared" si="17"/>
        <v>1.5117157974300832E-3</v>
      </c>
    </row>
    <row r="93" spans="1:43" ht="20" thickBot="1" x14ac:dyDescent="0.25">
      <c r="A93" s="3" t="s">
        <v>236</v>
      </c>
      <c r="B93" s="302" t="s">
        <v>235</v>
      </c>
      <c r="C93" s="98"/>
      <c r="D93" s="195"/>
      <c r="E93" s="98"/>
      <c r="F93" s="100"/>
      <c r="G93" s="76"/>
      <c r="H93" s="98"/>
      <c r="I93" s="100"/>
      <c r="J93" s="98"/>
      <c r="K93" s="100"/>
      <c r="O93" s="98"/>
      <c r="P93" s="195"/>
      <c r="Q93" s="98"/>
      <c r="R93" s="99"/>
      <c r="S93" s="98"/>
      <c r="T93" s="100"/>
      <c r="U93" s="98"/>
      <c r="V93" s="100"/>
      <c r="W93" s="98"/>
      <c r="X93" s="100"/>
      <c r="AC93" s="98"/>
      <c r="AD93" s="100"/>
      <c r="AE93" s="98"/>
      <c r="AF93" s="100"/>
      <c r="AG93" s="98"/>
      <c r="AH93" s="100"/>
      <c r="AI93" s="98"/>
      <c r="AJ93" s="100"/>
      <c r="AK93" s="98"/>
      <c r="AL93" s="99"/>
      <c r="AM93" s="100"/>
      <c r="AP93" s="49">
        <f t="shared" si="16"/>
        <v>0</v>
      </c>
      <c r="AQ93" s="37">
        <f t="shared" si="17"/>
        <v>0</v>
      </c>
    </row>
    <row r="94" spans="1:43" ht="18" thickBot="1" x14ac:dyDescent="0.25">
      <c r="A94" s="2" t="s">
        <v>237</v>
      </c>
      <c r="B94" s="7" t="s">
        <v>230</v>
      </c>
      <c r="C94" s="98"/>
      <c r="D94" s="195"/>
      <c r="E94" s="98"/>
      <c r="F94" s="100"/>
      <c r="G94" s="76">
        <v>10</v>
      </c>
      <c r="H94" s="98"/>
      <c r="I94" s="100"/>
      <c r="J94" s="305"/>
      <c r="K94" s="306"/>
      <c r="O94" s="98"/>
      <c r="P94" s="195"/>
      <c r="Q94" s="98"/>
      <c r="R94" s="99"/>
      <c r="S94" s="98">
        <v>4</v>
      </c>
      <c r="T94" s="100"/>
      <c r="U94" s="98">
        <v>3</v>
      </c>
      <c r="V94" s="100"/>
      <c r="W94" s="98"/>
      <c r="X94" s="100"/>
      <c r="AC94" s="98"/>
      <c r="AD94" s="100"/>
      <c r="AE94" s="98"/>
      <c r="AF94" s="100"/>
      <c r="AG94" s="98"/>
      <c r="AH94" s="100"/>
      <c r="AI94" s="98"/>
      <c r="AJ94" s="100"/>
      <c r="AK94" s="98"/>
      <c r="AL94" s="99"/>
      <c r="AM94" s="100"/>
      <c r="AP94" s="49">
        <f t="shared" si="16"/>
        <v>17</v>
      </c>
      <c r="AQ94" s="37">
        <f t="shared" si="17"/>
        <v>8.5663895187704717E-3</v>
      </c>
    </row>
    <row r="95" spans="1:43" ht="18" thickBot="1" x14ac:dyDescent="0.25">
      <c r="A95" s="4" t="s">
        <v>238</v>
      </c>
      <c r="B95" s="8" t="s">
        <v>231</v>
      </c>
      <c r="C95" s="98"/>
      <c r="D95" s="195"/>
      <c r="E95" s="98"/>
      <c r="F95" s="100"/>
      <c r="G95" s="76">
        <v>5</v>
      </c>
      <c r="H95" s="98"/>
      <c r="I95" s="100"/>
      <c r="J95" s="98"/>
      <c r="K95" s="100"/>
      <c r="O95" s="98"/>
      <c r="P95" s="195"/>
      <c r="Q95" s="98"/>
      <c r="R95" s="99"/>
      <c r="S95" s="98"/>
      <c r="T95" s="100"/>
      <c r="U95" s="98">
        <v>5</v>
      </c>
      <c r="V95" s="100"/>
      <c r="W95" s="98"/>
      <c r="X95" s="100"/>
      <c r="AC95" s="98"/>
      <c r="AD95" s="100"/>
      <c r="AE95" s="98"/>
      <c r="AF95" s="100"/>
      <c r="AG95" s="98"/>
      <c r="AH95" s="100"/>
      <c r="AI95" s="98"/>
      <c r="AJ95" s="100"/>
      <c r="AK95" s="98"/>
      <c r="AL95" s="99"/>
      <c r="AM95" s="100"/>
      <c r="AP95" s="49">
        <f t="shared" si="16"/>
        <v>10</v>
      </c>
      <c r="AQ95" s="51">
        <f t="shared" si="17"/>
        <v>5.039052658100277E-3</v>
      </c>
    </row>
    <row r="96" spans="1:43" ht="18" thickBot="1" x14ac:dyDescent="0.25">
      <c r="A96" s="4" t="s">
        <v>239</v>
      </c>
      <c r="B96" s="8" t="s">
        <v>232</v>
      </c>
      <c r="C96" s="98"/>
      <c r="D96" s="100"/>
      <c r="E96" s="98"/>
      <c r="F96" s="100"/>
      <c r="G96" s="76">
        <v>5</v>
      </c>
      <c r="H96" s="98"/>
      <c r="I96" s="100"/>
      <c r="J96" s="98"/>
      <c r="K96" s="100"/>
      <c r="O96" s="98"/>
      <c r="P96" s="100"/>
      <c r="Q96" s="98"/>
      <c r="R96" s="100"/>
      <c r="S96" s="98">
        <v>2</v>
      </c>
      <c r="T96" s="100"/>
      <c r="U96" s="98">
        <v>1</v>
      </c>
      <c r="V96" s="100"/>
      <c r="W96" s="98"/>
      <c r="X96" s="100"/>
      <c r="AC96" s="98"/>
      <c r="AD96" s="100"/>
      <c r="AE96" s="98"/>
      <c r="AF96" s="100"/>
      <c r="AG96" s="98"/>
      <c r="AH96" s="100"/>
      <c r="AI96" s="96"/>
      <c r="AJ96" s="115"/>
      <c r="AK96" s="98"/>
      <c r="AL96" s="99"/>
      <c r="AM96" s="100"/>
      <c r="AP96" s="49">
        <f t="shared" ref="AP96" si="20">SUM(C96:AM96)</f>
        <v>8</v>
      </c>
      <c r="AQ96" s="51">
        <f t="shared" ref="AQ96" si="21">AP96/$T$5</f>
        <v>4.0312421264802221E-3</v>
      </c>
    </row>
    <row r="97" spans="1:43" ht="17" thickBot="1" x14ac:dyDescent="0.25">
      <c r="A97" s="52"/>
      <c r="B97" s="5"/>
      <c r="C97" s="136"/>
      <c r="D97" s="136"/>
      <c r="E97" s="136"/>
      <c r="F97" s="136"/>
      <c r="G97" s="136"/>
      <c r="H97" s="136"/>
      <c r="I97" s="136"/>
      <c r="J97" s="136"/>
      <c r="K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AC97" s="304"/>
      <c r="AD97" s="304"/>
      <c r="AE97" s="304"/>
      <c r="AF97" s="304"/>
      <c r="AG97" s="304"/>
      <c r="AH97" s="304"/>
      <c r="AI97" s="304"/>
      <c r="AJ97" s="304"/>
      <c r="AK97" s="304"/>
      <c r="AL97" s="304"/>
      <c r="AM97" s="304"/>
      <c r="AP97" s="5"/>
      <c r="AQ97" s="6"/>
    </row>
    <row r="98" spans="1:43" ht="22" customHeight="1" thickBot="1" x14ac:dyDescent="0.25">
      <c r="A98" s="256" t="s">
        <v>118</v>
      </c>
      <c r="B98" s="257"/>
      <c r="C98" s="209">
        <f>SUM(C22:D92)</f>
        <v>5</v>
      </c>
      <c r="D98" s="106"/>
      <c r="E98" s="106">
        <f>SUM(E22:F92)</f>
        <v>136</v>
      </c>
      <c r="F98" s="106"/>
      <c r="G98" s="86">
        <f>SUM(G22:G96)</f>
        <v>88</v>
      </c>
      <c r="H98" s="106">
        <f>SUM(H22:I92)</f>
        <v>8</v>
      </c>
      <c r="I98" s="106"/>
      <c r="J98" s="106">
        <f>SUM(J22:K92)</f>
        <v>152</v>
      </c>
      <c r="K98" s="107"/>
      <c r="O98" s="260">
        <f>SUM(O22:P92)</f>
        <v>150</v>
      </c>
      <c r="P98" s="261"/>
      <c r="Q98" s="198">
        <f>SUM(Q22:R92)</f>
        <v>132</v>
      </c>
      <c r="R98" s="199"/>
      <c r="S98" s="126">
        <f>SUM(S22:T92)</f>
        <v>115</v>
      </c>
      <c r="T98" s="127"/>
      <c r="U98" s="128">
        <f>SUM(U22:V92)</f>
        <v>151</v>
      </c>
      <c r="V98" s="129"/>
      <c r="W98" s="128">
        <f>SUM(W22:X92)</f>
        <v>88</v>
      </c>
      <c r="X98" s="129"/>
      <c r="AC98" s="209">
        <f>SUM(AC22:AC77)</f>
        <v>0</v>
      </c>
      <c r="AD98" s="106"/>
      <c r="AE98" s="106">
        <f>SUM(AE22:AE77)</f>
        <v>0</v>
      </c>
      <c r="AF98" s="106"/>
      <c r="AG98" s="106">
        <f>SUM(AG22:AG77)</f>
        <v>0</v>
      </c>
      <c r="AH98" s="106"/>
      <c r="AI98" s="106">
        <f>SUM(AI22:AI77)</f>
        <v>0</v>
      </c>
      <c r="AJ98" s="106"/>
      <c r="AK98" s="106">
        <f>SUM(AK22:AK77)</f>
        <v>0</v>
      </c>
      <c r="AL98" s="106"/>
      <c r="AM98" s="107"/>
      <c r="AP98" s="56">
        <f>SUM(C98:AM98)</f>
        <v>1025</v>
      </c>
      <c r="AQ98" s="57">
        <f>AP98/AP99</f>
        <v>0.6029411764705882</v>
      </c>
    </row>
    <row r="99" spans="1:43" ht="22" customHeight="1" thickBot="1" x14ac:dyDescent="0.25">
      <c r="A99" s="258" t="s">
        <v>115</v>
      </c>
      <c r="B99" s="259"/>
      <c r="C99" s="196">
        <v>120</v>
      </c>
      <c r="D99" s="108"/>
      <c r="E99" s="108">
        <v>120</v>
      </c>
      <c r="F99" s="108"/>
      <c r="G99" s="24">
        <v>120</v>
      </c>
      <c r="H99" s="108">
        <v>120</v>
      </c>
      <c r="I99" s="108"/>
      <c r="J99" s="108">
        <v>120</v>
      </c>
      <c r="K99" s="109"/>
      <c r="O99" s="206">
        <v>120</v>
      </c>
      <c r="P99" s="207"/>
      <c r="Q99" s="207">
        <v>120</v>
      </c>
      <c r="R99" s="208"/>
      <c r="S99" s="108">
        <v>120</v>
      </c>
      <c r="T99" s="108"/>
      <c r="U99" s="132">
        <v>120</v>
      </c>
      <c r="V99" s="133"/>
      <c r="W99" s="132">
        <v>120</v>
      </c>
      <c r="X99" s="134"/>
      <c r="AC99" s="196">
        <v>100</v>
      </c>
      <c r="AD99" s="108"/>
      <c r="AE99" s="108">
        <v>100</v>
      </c>
      <c r="AF99" s="108"/>
      <c r="AG99" s="108">
        <v>100</v>
      </c>
      <c r="AH99" s="108"/>
      <c r="AI99" s="108">
        <v>100</v>
      </c>
      <c r="AJ99" s="108"/>
      <c r="AK99" s="108">
        <v>100</v>
      </c>
      <c r="AL99" s="108"/>
      <c r="AM99" s="109"/>
      <c r="AP99" s="45">
        <f>SUM(C99:AM99)</f>
        <v>1700</v>
      </c>
      <c r="AQ99" s="55">
        <f>AP99/AP99</f>
        <v>1</v>
      </c>
    </row>
    <row r="100" spans="1:43" ht="22" customHeight="1" thickBot="1" x14ac:dyDescent="0.25">
      <c r="A100" s="42"/>
      <c r="B100" s="43" t="s">
        <v>114</v>
      </c>
      <c r="C100" s="196">
        <v>120</v>
      </c>
      <c r="D100" s="108"/>
      <c r="E100" s="108">
        <v>120</v>
      </c>
      <c r="F100" s="108"/>
      <c r="G100" s="24">
        <v>120</v>
      </c>
      <c r="H100" s="108">
        <v>120</v>
      </c>
      <c r="I100" s="108"/>
      <c r="J100" s="108">
        <v>120</v>
      </c>
      <c r="K100" s="109"/>
      <c r="O100" s="193">
        <v>120</v>
      </c>
      <c r="P100" s="194"/>
      <c r="Q100" s="130">
        <v>120</v>
      </c>
      <c r="R100" s="131"/>
      <c r="S100" s="130">
        <v>120</v>
      </c>
      <c r="T100" s="131"/>
      <c r="U100" s="130">
        <v>120</v>
      </c>
      <c r="V100" s="131"/>
      <c r="W100" s="130">
        <v>120</v>
      </c>
      <c r="X100" s="135"/>
      <c r="AC100" s="197">
        <v>120</v>
      </c>
      <c r="AD100" s="110"/>
      <c r="AE100" s="110">
        <v>120</v>
      </c>
      <c r="AF100" s="110"/>
      <c r="AG100" s="110">
        <v>120</v>
      </c>
      <c r="AH100" s="110"/>
      <c r="AI100" s="110">
        <v>120</v>
      </c>
      <c r="AJ100" s="110"/>
      <c r="AK100" s="110">
        <v>120</v>
      </c>
      <c r="AL100" s="110"/>
      <c r="AM100" s="111"/>
      <c r="AP100" s="46">
        <f>SUM(C100:AM100)</f>
        <v>1800</v>
      </c>
      <c r="AQ100" s="47">
        <f>AP100/AP99</f>
        <v>1.0588235294117647</v>
      </c>
    </row>
    <row r="101" spans="1:43" ht="17" thickBot="1" x14ac:dyDescent="0.25">
      <c r="A101" s="248" t="s">
        <v>84</v>
      </c>
      <c r="B101" s="249"/>
      <c r="C101" s="189"/>
      <c r="D101" s="190"/>
      <c r="E101" s="190"/>
      <c r="F101" s="190"/>
      <c r="G101" s="190"/>
      <c r="H101" s="190"/>
      <c r="I101" s="190"/>
      <c r="J101" s="190"/>
      <c r="K101" s="191"/>
      <c r="O101" s="192"/>
      <c r="P101" s="132"/>
      <c r="Q101" s="132"/>
      <c r="R101" s="132"/>
      <c r="S101" s="132"/>
      <c r="T101" s="132"/>
      <c r="U101" s="132"/>
      <c r="V101" s="132"/>
      <c r="W101" s="132"/>
      <c r="X101" s="134"/>
      <c r="AC101" s="171"/>
      <c r="AD101" s="171"/>
      <c r="AE101" s="171"/>
      <c r="AF101" s="171"/>
      <c r="AG101" s="171"/>
      <c r="AH101" s="171"/>
      <c r="AI101" s="171"/>
      <c r="AJ101" s="171"/>
      <c r="AP101" s="53"/>
      <c r="AQ101" s="54"/>
    </row>
    <row r="102" spans="1:43" x14ac:dyDescent="0.2">
      <c r="A102" s="9" t="s">
        <v>69</v>
      </c>
      <c r="B102" s="83" t="s">
        <v>97</v>
      </c>
      <c r="C102" s="187">
        <v>1</v>
      </c>
      <c r="D102" s="112"/>
      <c r="E102" s="112">
        <v>100</v>
      </c>
      <c r="F102" s="112"/>
      <c r="G102" s="70">
        <v>1</v>
      </c>
      <c r="H102" s="112">
        <v>5</v>
      </c>
      <c r="I102" s="112"/>
      <c r="J102" s="112">
        <v>15</v>
      </c>
      <c r="K102" s="188"/>
      <c r="O102" s="186">
        <v>10</v>
      </c>
      <c r="P102" s="88"/>
      <c r="Q102" s="88">
        <v>15</v>
      </c>
      <c r="R102" s="88"/>
      <c r="S102" s="88">
        <v>9</v>
      </c>
      <c r="T102" s="88"/>
      <c r="U102" s="88">
        <v>7</v>
      </c>
      <c r="V102" s="88"/>
      <c r="W102" s="88">
        <v>13</v>
      </c>
      <c r="X102" s="116"/>
      <c r="AC102" s="187"/>
      <c r="AD102" s="112"/>
      <c r="AE102" s="112"/>
      <c r="AF102" s="112"/>
      <c r="AG102" s="112"/>
      <c r="AH102" s="112"/>
      <c r="AI102" s="112"/>
      <c r="AJ102" s="112"/>
      <c r="AK102" s="113"/>
      <c r="AL102" s="114"/>
      <c r="AM102" s="115"/>
      <c r="AP102" s="35">
        <f>SUM(C102:AO102)</f>
        <v>176</v>
      </c>
      <c r="AQ102" s="41">
        <f t="shared" ref="AQ102:AQ113" si="22">AP102/$T$5</f>
        <v>8.8687326782564871E-2</v>
      </c>
    </row>
    <row r="103" spans="1:43" x14ac:dyDescent="0.2">
      <c r="A103" s="10" t="s">
        <v>70</v>
      </c>
      <c r="B103" s="84" t="s">
        <v>102</v>
      </c>
      <c r="C103" s="186"/>
      <c r="D103" s="88"/>
      <c r="E103" s="88">
        <v>3</v>
      </c>
      <c r="F103" s="88"/>
      <c r="G103" s="69"/>
      <c r="H103" s="88"/>
      <c r="I103" s="88"/>
      <c r="J103" s="88"/>
      <c r="K103" s="116"/>
      <c r="O103" s="186"/>
      <c r="P103" s="88"/>
      <c r="Q103" s="88"/>
      <c r="R103" s="88"/>
      <c r="S103" s="88"/>
      <c r="T103" s="88"/>
      <c r="U103" s="88"/>
      <c r="V103" s="88"/>
      <c r="W103" s="88">
        <v>7</v>
      </c>
      <c r="X103" s="116"/>
      <c r="AC103" s="186"/>
      <c r="AD103" s="88"/>
      <c r="AE103" s="88"/>
      <c r="AF103" s="88"/>
      <c r="AG103" s="88"/>
      <c r="AH103" s="88"/>
      <c r="AI103" s="88"/>
      <c r="AJ103" s="88"/>
      <c r="AK103" s="89"/>
      <c r="AL103" s="90"/>
      <c r="AM103" s="91"/>
      <c r="AP103" s="36">
        <f t="shared" ref="AP103:AP113" si="23">SUM(C103:AO103)</f>
        <v>10</v>
      </c>
      <c r="AQ103" s="37">
        <f t="shared" si="22"/>
        <v>5.039052658100277E-3</v>
      </c>
    </row>
    <row r="104" spans="1:43" x14ac:dyDescent="0.2">
      <c r="A104" s="10" t="s">
        <v>71</v>
      </c>
      <c r="B104" s="84" t="s">
        <v>105</v>
      </c>
      <c r="C104" s="186"/>
      <c r="D104" s="88"/>
      <c r="E104" s="88"/>
      <c r="F104" s="88"/>
      <c r="G104" s="69"/>
      <c r="H104" s="88"/>
      <c r="I104" s="88"/>
      <c r="J104" s="88"/>
      <c r="K104" s="116"/>
      <c r="O104" s="186"/>
      <c r="P104" s="88"/>
      <c r="Q104" s="88"/>
      <c r="R104" s="88"/>
      <c r="S104" s="88"/>
      <c r="T104" s="88"/>
      <c r="U104" s="88"/>
      <c r="V104" s="88"/>
      <c r="W104" s="88"/>
      <c r="X104" s="116"/>
      <c r="AC104" s="186"/>
      <c r="AD104" s="88"/>
      <c r="AE104" s="88"/>
      <c r="AF104" s="88"/>
      <c r="AG104" s="88"/>
      <c r="AH104" s="88"/>
      <c r="AI104" s="88"/>
      <c r="AJ104" s="88"/>
      <c r="AK104" s="89"/>
      <c r="AL104" s="90"/>
      <c r="AM104" s="91"/>
      <c r="AP104" s="36">
        <f t="shared" si="23"/>
        <v>0</v>
      </c>
      <c r="AQ104" s="37">
        <f t="shared" si="22"/>
        <v>0</v>
      </c>
    </row>
    <row r="105" spans="1:43" x14ac:dyDescent="0.2">
      <c r="A105" s="10" t="s">
        <v>72</v>
      </c>
      <c r="B105" s="84" t="s">
        <v>110</v>
      </c>
      <c r="C105" s="186">
        <v>2</v>
      </c>
      <c r="D105" s="88"/>
      <c r="E105" s="88">
        <v>2</v>
      </c>
      <c r="F105" s="88"/>
      <c r="G105" s="69"/>
      <c r="H105" s="88"/>
      <c r="I105" s="88"/>
      <c r="J105" s="88"/>
      <c r="K105" s="116"/>
      <c r="O105" s="186">
        <v>20</v>
      </c>
      <c r="P105" s="88"/>
      <c r="Q105" s="88">
        <v>25</v>
      </c>
      <c r="R105" s="88"/>
      <c r="S105" s="88">
        <v>30</v>
      </c>
      <c r="T105" s="88"/>
      <c r="U105" s="88">
        <v>15</v>
      </c>
      <c r="V105" s="88"/>
      <c r="W105" s="88">
        <v>20</v>
      </c>
      <c r="X105" s="116"/>
      <c r="AC105" s="186"/>
      <c r="AD105" s="88"/>
      <c r="AE105" s="88"/>
      <c r="AF105" s="88"/>
      <c r="AG105" s="88"/>
      <c r="AH105" s="88"/>
      <c r="AI105" s="88"/>
      <c r="AJ105" s="88"/>
      <c r="AK105" s="89"/>
      <c r="AL105" s="90"/>
      <c r="AM105" s="91"/>
      <c r="AP105" s="36">
        <f t="shared" si="23"/>
        <v>114</v>
      </c>
      <c r="AQ105" s="37">
        <f t="shared" si="22"/>
        <v>5.7445200302343159E-2</v>
      </c>
    </row>
    <row r="106" spans="1:43" x14ac:dyDescent="0.2">
      <c r="A106" s="10" t="s">
        <v>73</v>
      </c>
      <c r="B106" s="84" t="s">
        <v>109</v>
      </c>
      <c r="C106" s="186">
        <v>1</v>
      </c>
      <c r="D106" s="88"/>
      <c r="E106" s="88">
        <v>1</v>
      </c>
      <c r="F106" s="88"/>
      <c r="G106" s="69"/>
      <c r="H106" s="88"/>
      <c r="I106" s="88"/>
      <c r="J106" s="88"/>
      <c r="K106" s="116"/>
      <c r="O106" s="186">
        <v>25</v>
      </c>
      <c r="P106" s="88"/>
      <c r="Q106" s="88">
        <v>15</v>
      </c>
      <c r="R106" s="88"/>
      <c r="S106" s="88">
        <v>20</v>
      </c>
      <c r="T106" s="88"/>
      <c r="U106" s="88">
        <v>10</v>
      </c>
      <c r="V106" s="88"/>
      <c r="W106" s="88">
        <v>10</v>
      </c>
      <c r="X106" s="116"/>
      <c r="AC106" s="186"/>
      <c r="AD106" s="88"/>
      <c r="AE106" s="88"/>
      <c r="AF106" s="88"/>
      <c r="AG106" s="88"/>
      <c r="AH106" s="88"/>
      <c r="AI106" s="88"/>
      <c r="AJ106" s="88"/>
      <c r="AK106" s="89"/>
      <c r="AL106" s="90"/>
      <c r="AM106" s="91"/>
      <c r="AP106" s="36">
        <f t="shared" si="23"/>
        <v>82</v>
      </c>
      <c r="AQ106" s="37">
        <f t="shared" si="22"/>
        <v>4.1320231796422274E-2</v>
      </c>
    </row>
    <row r="107" spans="1:43" x14ac:dyDescent="0.2">
      <c r="A107" s="10" t="s">
        <v>74</v>
      </c>
      <c r="B107" s="84" t="s">
        <v>98</v>
      </c>
      <c r="C107" s="186"/>
      <c r="D107" s="88"/>
      <c r="E107" s="88"/>
      <c r="F107" s="88"/>
      <c r="G107" s="69"/>
      <c r="H107" s="88"/>
      <c r="I107" s="88"/>
      <c r="J107" s="88"/>
      <c r="K107" s="116"/>
      <c r="O107" s="186">
        <v>7</v>
      </c>
      <c r="P107" s="88"/>
      <c r="Q107" s="88">
        <v>2</v>
      </c>
      <c r="R107" s="88"/>
      <c r="S107" s="88">
        <v>9</v>
      </c>
      <c r="T107" s="88"/>
      <c r="U107" s="88">
        <v>12</v>
      </c>
      <c r="V107" s="88"/>
      <c r="W107" s="88">
        <v>1</v>
      </c>
      <c r="X107" s="116"/>
      <c r="AC107" s="186"/>
      <c r="AD107" s="88"/>
      <c r="AE107" s="88"/>
      <c r="AF107" s="88"/>
      <c r="AG107" s="88"/>
      <c r="AH107" s="88"/>
      <c r="AI107" s="88"/>
      <c r="AJ107" s="88"/>
      <c r="AK107" s="89"/>
      <c r="AL107" s="90"/>
      <c r="AM107" s="91"/>
      <c r="AP107" s="36">
        <f t="shared" si="23"/>
        <v>31</v>
      </c>
      <c r="AQ107" s="37">
        <f t="shared" si="22"/>
        <v>1.5621063240110859E-2</v>
      </c>
    </row>
    <row r="108" spans="1:43" x14ac:dyDescent="0.2">
      <c r="A108" s="10" t="s">
        <v>83</v>
      </c>
      <c r="B108" s="84" t="s">
        <v>99</v>
      </c>
      <c r="C108" s="186"/>
      <c r="D108" s="88"/>
      <c r="E108" s="88"/>
      <c r="F108" s="88"/>
      <c r="G108" s="69"/>
      <c r="H108" s="88"/>
      <c r="I108" s="88"/>
      <c r="J108" s="88"/>
      <c r="K108" s="116"/>
      <c r="O108" s="186"/>
      <c r="P108" s="88"/>
      <c r="Q108" s="88"/>
      <c r="R108" s="88"/>
      <c r="S108" s="88"/>
      <c r="T108" s="88"/>
      <c r="U108" s="88"/>
      <c r="V108" s="88"/>
      <c r="W108" s="88"/>
      <c r="X108" s="116"/>
      <c r="AC108" s="186"/>
      <c r="AD108" s="88"/>
      <c r="AE108" s="88"/>
      <c r="AF108" s="88"/>
      <c r="AG108" s="88"/>
      <c r="AH108" s="88"/>
      <c r="AI108" s="88"/>
      <c r="AJ108" s="88"/>
      <c r="AK108" s="89"/>
      <c r="AL108" s="90"/>
      <c r="AM108" s="91"/>
      <c r="AP108" s="36">
        <f t="shared" si="23"/>
        <v>0</v>
      </c>
      <c r="AQ108" s="37">
        <f t="shared" si="22"/>
        <v>0</v>
      </c>
    </row>
    <row r="109" spans="1:43" x14ac:dyDescent="0.2">
      <c r="A109" s="10" t="s">
        <v>101</v>
      </c>
      <c r="B109" s="84" t="s">
        <v>100</v>
      </c>
      <c r="C109" s="186"/>
      <c r="D109" s="88"/>
      <c r="E109" s="88"/>
      <c r="F109" s="88"/>
      <c r="G109" s="69"/>
      <c r="H109" s="88"/>
      <c r="I109" s="88"/>
      <c r="J109" s="88"/>
      <c r="K109" s="116"/>
      <c r="O109" s="186"/>
      <c r="P109" s="88"/>
      <c r="Q109" s="88"/>
      <c r="R109" s="88"/>
      <c r="S109" s="88"/>
      <c r="T109" s="88"/>
      <c r="U109" s="88"/>
      <c r="V109" s="88"/>
      <c r="W109" s="88"/>
      <c r="X109" s="116"/>
      <c r="AC109" s="186"/>
      <c r="AD109" s="88"/>
      <c r="AE109" s="88"/>
      <c r="AF109" s="88"/>
      <c r="AG109" s="88"/>
      <c r="AH109" s="88"/>
      <c r="AI109" s="88"/>
      <c r="AJ109" s="88"/>
      <c r="AK109" s="89"/>
      <c r="AL109" s="90"/>
      <c r="AM109" s="91"/>
      <c r="AP109" s="36">
        <f t="shared" si="23"/>
        <v>0</v>
      </c>
      <c r="AQ109" s="37">
        <f t="shared" si="22"/>
        <v>0</v>
      </c>
    </row>
    <row r="110" spans="1:43" x14ac:dyDescent="0.2">
      <c r="A110" s="10" t="s">
        <v>106</v>
      </c>
      <c r="B110" s="84" t="s">
        <v>104</v>
      </c>
      <c r="C110" s="186"/>
      <c r="D110" s="88"/>
      <c r="E110" s="88"/>
      <c r="F110" s="88"/>
      <c r="G110" s="69"/>
      <c r="H110" s="88"/>
      <c r="I110" s="88"/>
      <c r="J110" s="88"/>
      <c r="K110" s="116"/>
      <c r="O110" s="186"/>
      <c r="P110" s="88"/>
      <c r="Q110" s="88"/>
      <c r="R110" s="88"/>
      <c r="S110" s="88"/>
      <c r="T110" s="88"/>
      <c r="U110" s="88"/>
      <c r="V110" s="88"/>
      <c r="W110" s="88"/>
      <c r="X110" s="116"/>
      <c r="AC110" s="186"/>
      <c r="AD110" s="88"/>
      <c r="AE110" s="88"/>
      <c r="AF110" s="88"/>
      <c r="AG110" s="88"/>
      <c r="AH110" s="88"/>
      <c r="AI110" s="88"/>
      <c r="AJ110" s="88"/>
      <c r="AK110" s="89"/>
      <c r="AL110" s="90"/>
      <c r="AM110" s="91"/>
      <c r="AP110" s="36">
        <f t="shared" si="23"/>
        <v>0</v>
      </c>
      <c r="AQ110" s="37">
        <f t="shared" si="22"/>
        <v>0</v>
      </c>
    </row>
    <row r="111" spans="1:43" x14ac:dyDescent="0.2">
      <c r="A111" s="10" t="s">
        <v>107</v>
      </c>
      <c r="B111" s="84" t="s">
        <v>103</v>
      </c>
      <c r="C111" s="186"/>
      <c r="D111" s="88"/>
      <c r="E111" s="88"/>
      <c r="F111" s="88"/>
      <c r="G111" s="69"/>
      <c r="H111" s="88"/>
      <c r="I111" s="88"/>
      <c r="J111" s="88"/>
      <c r="K111" s="116"/>
      <c r="O111" s="186"/>
      <c r="P111" s="88"/>
      <c r="Q111" s="88"/>
      <c r="R111" s="88"/>
      <c r="S111" s="88"/>
      <c r="T111" s="88"/>
      <c r="U111" s="88"/>
      <c r="V111" s="88"/>
      <c r="W111" s="88"/>
      <c r="X111" s="116"/>
      <c r="AC111" s="186"/>
      <c r="AD111" s="88"/>
      <c r="AE111" s="88"/>
      <c r="AF111" s="88"/>
      <c r="AG111" s="88"/>
      <c r="AH111" s="88"/>
      <c r="AI111" s="88"/>
      <c r="AJ111" s="88"/>
      <c r="AK111" s="89"/>
      <c r="AL111" s="90"/>
      <c r="AM111" s="91"/>
      <c r="AP111" s="36">
        <f t="shared" si="23"/>
        <v>0</v>
      </c>
      <c r="AQ111" s="37">
        <f t="shared" si="22"/>
        <v>0</v>
      </c>
    </row>
    <row r="112" spans="1:43" x14ac:dyDescent="0.2">
      <c r="A112" s="10" t="s">
        <v>108</v>
      </c>
      <c r="B112" s="84" t="s">
        <v>111</v>
      </c>
      <c r="C112" s="186"/>
      <c r="D112" s="88"/>
      <c r="E112" s="88"/>
      <c r="F112" s="88"/>
      <c r="G112" s="69"/>
      <c r="H112" s="88"/>
      <c r="I112" s="88"/>
      <c r="J112" s="88"/>
      <c r="K112" s="116"/>
      <c r="O112" s="186"/>
      <c r="P112" s="88"/>
      <c r="Q112" s="88"/>
      <c r="R112" s="88"/>
      <c r="S112" s="88"/>
      <c r="T112" s="88"/>
      <c r="U112" s="88"/>
      <c r="V112" s="88"/>
      <c r="W112" s="88"/>
      <c r="X112" s="116"/>
      <c r="AC112" s="186"/>
      <c r="AD112" s="88"/>
      <c r="AE112" s="88"/>
      <c r="AF112" s="88"/>
      <c r="AG112" s="88"/>
      <c r="AH112" s="88"/>
      <c r="AI112" s="88"/>
      <c r="AJ112" s="88"/>
      <c r="AK112" s="89"/>
      <c r="AL112" s="90"/>
      <c r="AM112" s="91"/>
      <c r="AP112" s="36">
        <f t="shared" si="23"/>
        <v>0</v>
      </c>
      <c r="AQ112" s="37">
        <f t="shared" si="22"/>
        <v>0</v>
      </c>
    </row>
    <row r="113" spans="1:43" ht="17" thickBot="1" x14ac:dyDescent="0.25">
      <c r="A113" s="11" t="s">
        <v>113</v>
      </c>
      <c r="B113" s="85" t="s">
        <v>112</v>
      </c>
      <c r="C113" s="185"/>
      <c r="D113" s="92"/>
      <c r="E113" s="92"/>
      <c r="F113" s="92"/>
      <c r="G113" s="68"/>
      <c r="H113" s="92"/>
      <c r="I113" s="92"/>
      <c r="J113" s="92"/>
      <c r="K113" s="117"/>
      <c r="O113" s="185"/>
      <c r="P113" s="92"/>
      <c r="Q113" s="92"/>
      <c r="R113" s="92"/>
      <c r="S113" s="92"/>
      <c r="T113" s="92"/>
      <c r="U113" s="92"/>
      <c r="V113" s="92"/>
      <c r="W113" s="92"/>
      <c r="X113" s="117"/>
      <c r="AC113" s="185"/>
      <c r="AD113" s="92"/>
      <c r="AE113" s="92"/>
      <c r="AF113" s="92"/>
      <c r="AG113" s="92"/>
      <c r="AH113" s="92"/>
      <c r="AI113" s="92"/>
      <c r="AJ113" s="92"/>
      <c r="AK113" s="93"/>
      <c r="AL113" s="94"/>
      <c r="AM113" s="95"/>
      <c r="AP113" s="44">
        <f t="shared" si="23"/>
        <v>0</v>
      </c>
      <c r="AQ113" s="51">
        <f t="shared" si="22"/>
        <v>0</v>
      </c>
    </row>
    <row r="114" spans="1:43" ht="17" thickBot="1" x14ac:dyDescent="0.25">
      <c r="A114" s="58"/>
      <c r="C114" s="184"/>
      <c r="D114" s="171"/>
      <c r="E114" s="171"/>
      <c r="F114" s="171"/>
      <c r="G114" s="67"/>
      <c r="H114" s="67"/>
      <c r="I114" s="67"/>
      <c r="J114" s="67"/>
      <c r="K114" s="87"/>
      <c r="O114" s="118"/>
      <c r="P114" s="118"/>
      <c r="Q114" s="182"/>
      <c r="R114" s="183"/>
      <c r="S114" s="118"/>
      <c r="T114" s="119"/>
      <c r="U114" s="118"/>
      <c r="V114" s="119"/>
      <c r="W114" s="118"/>
      <c r="X114" s="118"/>
      <c r="AC114" s="171"/>
      <c r="AD114" s="171"/>
      <c r="AE114" s="171"/>
      <c r="AF114" s="171"/>
      <c r="AG114" s="171"/>
      <c r="AH114" s="171"/>
      <c r="AP114" s="32"/>
      <c r="AQ114" s="32"/>
    </row>
    <row r="115" spans="1:43" ht="17" thickBot="1" x14ac:dyDescent="0.25">
      <c r="A115" s="233" t="s">
        <v>75</v>
      </c>
      <c r="B115" s="234"/>
      <c r="C115" s="101">
        <f>SUM(C102:D114)</f>
        <v>4</v>
      </c>
      <c r="D115" s="120"/>
      <c r="E115" s="101">
        <f>SUM(E102:F114)</f>
        <v>106</v>
      </c>
      <c r="F115" s="120"/>
      <c r="G115" s="66">
        <f>SUM(G102:H114)</f>
        <v>6</v>
      </c>
      <c r="H115" s="121">
        <f>SUM(H102:I114)</f>
        <v>5</v>
      </c>
      <c r="I115" s="172"/>
      <c r="J115" s="121">
        <f>SUM(J102:K114)</f>
        <v>15</v>
      </c>
      <c r="K115" s="172"/>
      <c r="O115" s="120">
        <f>SUM(O102:P113)</f>
        <v>62</v>
      </c>
      <c r="P115" s="121"/>
      <c r="Q115" s="120">
        <f>SUM(Q102:R113)</f>
        <v>57</v>
      </c>
      <c r="R115" s="121"/>
      <c r="S115" s="120">
        <f>SUM(S102:T113)</f>
        <v>68</v>
      </c>
      <c r="T115" s="121"/>
      <c r="U115" s="120">
        <f>SUM(U102:V113)</f>
        <v>44</v>
      </c>
      <c r="V115" s="121"/>
      <c r="W115" s="120">
        <f>SUM(W102:X113)</f>
        <v>51</v>
      </c>
      <c r="X115" s="121"/>
      <c r="AC115" s="101">
        <f>SUM(AC102:AD114)</f>
        <v>0</v>
      </c>
      <c r="AD115" s="102"/>
      <c r="AE115" s="101">
        <f>SUM(AE102:AF114)</f>
        <v>0</v>
      </c>
      <c r="AF115" s="102"/>
      <c r="AG115" s="101">
        <f>SUM(AG102:AH114)</f>
        <v>0</v>
      </c>
      <c r="AH115" s="102"/>
      <c r="AI115" s="101">
        <f>SUM(AI102:AJ114)</f>
        <v>0</v>
      </c>
      <c r="AJ115" s="102"/>
      <c r="AK115" s="103">
        <f>SUM(AK102:AL114)</f>
        <v>0</v>
      </c>
      <c r="AL115" s="104"/>
      <c r="AM115" s="105"/>
      <c r="AP115" s="59">
        <f>SUM(C115:AO115)</f>
        <v>418</v>
      </c>
      <c r="AQ115" s="60">
        <f>AP115/$T$5</f>
        <v>0.21063240110859158</v>
      </c>
    </row>
  </sheetData>
  <mergeCells count="1390">
    <mergeCell ref="C96:D96"/>
    <mergeCell ref="E96:F96"/>
    <mergeCell ref="H96:I96"/>
    <mergeCell ref="J96:K96"/>
    <mergeCell ref="O96:P96"/>
    <mergeCell ref="Q96:R96"/>
    <mergeCell ref="S96:T96"/>
    <mergeCell ref="U96:V96"/>
    <mergeCell ref="W96:X96"/>
    <mergeCell ref="AC96:AD96"/>
    <mergeCell ref="AE96:AF96"/>
    <mergeCell ref="AG96:AH96"/>
    <mergeCell ref="AI96:AJ96"/>
    <mergeCell ref="AK96:AM96"/>
    <mergeCell ref="C94:D94"/>
    <mergeCell ref="E94:F94"/>
    <mergeCell ref="H94:I94"/>
    <mergeCell ref="J94:K94"/>
    <mergeCell ref="O94:P94"/>
    <mergeCell ref="Q94:R94"/>
    <mergeCell ref="S94:T94"/>
    <mergeCell ref="U94:V94"/>
    <mergeCell ref="W94:X94"/>
    <mergeCell ref="AC94:AD94"/>
    <mergeCell ref="AE94:AF94"/>
    <mergeCell ref="AG94:AH94"/>
    <mergeCell ref="AI94:AJ94"/>
    <mergeCell ref="AK94:AM94"/>
    <mergeCell ref="C95:D95"/>
    <mergeCell ref="E95:F95"/>
    <mergeCell ref="H95:I95"/>
    <mergeCell ref="J95:K95"/>
    <mergeCell ref="O95:P95"/>
    <mergeCell ref="Q95:R95"/>
    <mergeCell ref="S95:T95"/>
    <mergeCell ref="U95:V95"/>
    <mergeCell ref="W95:X95"/>
    <mergeCell ref="AC95:AD95"/>
    <mergeCell ref="AE95:AF95"/>
    <mergeCell ref="AG95:AH95"/>
    <mergeCell ref="AI95:AJ95"/>
    <mergeCell ref="AK95:AM95"/>
    <mergeCell ref="AG89:AH89"/>
    <mergeCell ref="AG90:AH90"/>
    <mergeCell ref="AG91:AH91"/>
    <mergeCell ref="AI85:AJ85"/>
    <mergeCell ref="AI86:AJ86"/>
    <mergeCell ref="AI87:AJ87"/>
    <mergeCell ref="AI89:AJ89"/>
    <mergeCell ref="AI90:AJ90"/>
    <mergeCell ref="AI91:AJ91"/>
    <mergeCell ref="AK85:AM85"/>
    <mergeCell ref="AK86:AM86"/>
    <mergeCell ref="AK87:AM87"/>
    <mergeCell ref="AK89:AM89"/>
    <mergeCell ref="AK90:AM90"/>
    <mergeCell ref="AK91:AM91"/>
    <mergeCell ref="C93:D93"/>
    <mergeCell ref="E93:F93"/>
    <mergeCell ref="H93:I93"/>
    <mergeCell ref="J93:K93"/>
    <mergeCell ref="O93:P93"/>
    <mergeCell ref="Q93:R93"/>
    <mergeCell ref="S93:T93"/>
    <mergeCell ref="U93:V93"/>
    <mergeCell ref="W93:X93"/>
    <mergeCell ref="AC93:AD93"/>
    <mergeCell ref="AE93:AF93"/>
    <mergeCell ref="AG93:AH93"/>
    <mergeCell ref="AI93:AJ93"/>
    <mergeCell ref="AK93:AM93"/>
    <mergeCell ref="C91:D91"/>
    <mergeCell ref="E91:F91"/>
    <mergeCell ref="H91:I91"/>
    <mergeCell ref="J91:K91"/>
    <mergeCell ref="O91:P91"/>
    <mergeCell ref="Q91:R91"/>
    <mergeCell ref="S91:T91"/>
    <mergeCell ref="U91:V91"/>
    <mergeCell ref="W91:X91"/>
    <mergeCell ref="AC85:AD85"/>
    <mergeCell ref="AC86:AD86"/>
    <mergeCell ref="AC87:AD87"/>
    <mergeCell ref="AC89:AD89"/>
    <mergeCell ref="AC90:AD90"/>
    <mergeCell ref="AC91:AD91"/>
    <mergeCell ref="AE85:AF85"/>
    <mergeCell ref="AE86:AF86"/>
    <mergeCell ref="AE87:AF87"/>
    <mergeCell ref="AE89:AF89"/>
    <mergeCell ref="AE90:AF90"/>
    <mergeCell ref="AE91:AF91"/>
    <mergeCell ref="C89:D89"/>
    <mergeCell ref="E89:F89"/>
    <mergeCell ref="H89:I89"/>
    <mergeCell ref="J89:K89"/>
    <mergeCell ref="O89:P89"/>
    <mergeCell ref="Q89:R89"/>
    <mergeCell ref="S89:T89"/>
    <mergeCell ref="U89:V89"/>
    <mergeCell ref="W89:X89"/>
    <mergeCell ref="C90:D90"/>
    <mergeCell ref="E90:F90"/>
    <mergeCell ref="H90:I90"/>
    <mergeCell ref="J90:K90"/>
    <mergeCell ref="O90:P90"/>
    <mergeCell ref="Q90:R90"/>
    <mergeCell ref="S90:T90"/>
    <mergeCell ref="U90:V90"/>
    <mergeCell ref="W90:X90"/>
    <mergeCell ref="AC79:AD79"/>
    <mergeCell ref="AE79:AF79"/>
    <mergeCell ref="AG79:AH79"/>
    <mergeCell ref="AI79:AJ79"/>
    <mergeCell ref="AK79:AM79"/>
    <mergeCell ref="C80:D80"/>
    <mergeCell ref="E80:F80"/>
    <mergeCell ref="H80:I80"/>
    <mergeCell ref="J80:K80"/>
    <mergeCell ref="O80:P80"/>
    <mergeCell ref="Q80:R80"/>
    <mergeCell ref="S80:T80"/>
    <mergeCell ref="U80:V80"/>
    <mergeCell ref="W80:X80"/>
    <mergeCell ref="AC80:AD80"/>
    <mergeCell ref="AE80:AF80"/>
    <mergeCell ref="AG80:AH80"/>
    <mergeCell ref="AI80:AJ80"/>
    <mergeCell ref="AK80:AM80"/>
    <mergeCell ref="C78:D78"/>
    <mergeCell ref="E78:F78"/>
    <mergeCell ref="H78:I78"/>
    <mergeCell ref="J78:K78"/>
    <mergeCell ref="O78:P78"/>
    <mergeCell ref="Q78:R78"/>
    <mergeCell ref="S78:T78"/>
    <mergeCell ref="U78:V78"/>
    <mergeCell ref="W78:X78"/>
    <mergeCell ref="AC78:AD78"/>
    <mergeCell ref="AE78:AF78"/>
    <mergeCell ref="AG78:AH78"/>
    <mergeCell ref="AI78:AJ78"/>
    <mergeCell ref="AK78:AM78"/>
    <mergeCell ref="C87:D87"/>
    <mergeCell ref="E87:F87"/>
    <mergeCell ref="H87:I87"/>
    <mergeCell ref="J87:K87"/>
    <mergeCell ref="O87:P87"/>
    <mergeCell ref="Q87:R87"/>
    <mergeCell ref="S87:T87"/>
    <mergeCell ref="U87:V87"/>
    <mergeCell ref="W87:X87"/>
    <mergeCell ref="C79:D79"/>
    <mergeCell ref="E79:F79"/>
    <mergeCell ref="H79:I79"/>
    <mergeCell ref="J79:K79"/>
    <mergeCell ref="O79:P79"/>
    <mergeCell ref="Q79:R79"/>
    <mergeCell ref="S79:T79"/>
    <mergeCell ref="U79:V79"/>
    <mergeCell ref="W79:X79"/>
    <mergeCell ref="C92:D92"/>
    <mergeCell ref="E92:F92"/>
    <mergeCell ref="H92:I92"/>
    <mergeCell ref="J92:K92"/>
    <mergeCell ref="O92:P92"/>
    <mergeCell ref="Q92:R92"/>
    <mergeCell ref="S92:T92"/>
    <mergeCell ref="U92:V92"/>
    <mergeCell ref="W92:X92"/>
    <mergeCell ref="AC92:AD92"/>
    <mergeCell ref="AE92:AF92"/>
    <mergeCell ref="AG92:AH92"/>
    <mergeCell ref="AI92:AJ92"/>
    <mergeCell ref="AK92:AM92"/>
    <mergeCell ref="C86:D86"/>
    <mergeCell ref="E86:F86"/>
    <mergeCell ref="H86:I86"/>
    <mergeCell ref="J86:K86"/>
    <mergeCell ref="O86:P86"/>
    <mergeCell ref="Q86:R86"/>
    <mergeCell ref="S86:T86"/>
    <mergeCell ref="U86:V86"/>
    <mergeCell ref="W86:X86"/>
    <mergeCell ref="C88:D88"/>
    <mergeCell ref="E88:F88"/>
    <mergeCell ref="H88:I88"/>
    <mergeCell ref="J88:K88"/>
    <mergeCell ref="O88:P88"/>
    <mergeCell ref="Q88:R88"/>
    <mergeCell ref="S88:T88"/>
    <mergeCell ref="U88:V88"/>
    <mergeCell ref="W88:X88"/>
    <mergeCell ref="AC88:AD88"/>
    <mergeCell ref="AE88:AF88"/>
    <mergeCell ref="AG88:AH88"/>
    <mergeCell ref="AI88:AJ88"/>
    <mergeCell ref="AK88:AM88"/>
    <mergeCell ref="AG86:AH86"/>
    <mergeCell ref="AG87:AH87"/>
    <mergeCell ref="AC82:AD82"/>
    <mergeCell ref="C85:D85"/>
    <mergeCell ref="E85:F85"/>
    <mergeCell ref="H85:I85"/>
    <mergeCell ref="J85:K85"/>
    <mergeCell ref="O85:P85"/>
    <mergeCell ref="Q85:R85"/>
    <mergeCell ref="S85:T85"/>
    <mergeCell ref="U85:V85"/>
    <mergeCell ref="W85:X85"/>
    <mergeCell ref="AC83:AD83"/>
    <mergeCell ref="AG85:AH85"/>
    <mergeCell ref="C83:D83"/>
    <mergeCell ref="E83:F83"/>
    <mergeCell ref="H83:I83"/>
    <mergeCell ref="J83:K83"/>
    <mergeCell ref="O83:P83"/>
    <mergeCell ref="Q83:R83"/>
    <mergeCell ref="S83:T83"/>
    <mergeCell ref="U83:V83"/>
    <mergeCell ref="W83:X83"/>
    <mergeCell ref="AE83:AF83"/>
    <mergeCell ref="AG83:AH83"/>
    <mergeCell ref="AI83:AJ83"/>
    <mergeCell ref="AK83:AM83"/>
    <mergeCell ref="C84:D84"/>
    <mergeCell ref="E84:F84"/>
    <mergeCell ref="H84:I84"/>
    <mergeCell ref="J84:K84"/>
    <mergeCell ref="O84:P84"/>
    <mergeCell ref="Q84:R84"/>
    <mergeCell ref="S84:T84"/>
    <mergeCell ref="U84:V84"/>
    <mergeCell ref="W84:X84"/>
    <mergeCell ref="AC84:AD84"/>
    <mergeCell ref="AE84:AF84"/>
    <mergeCell ref="AG84:AH84"/>
    <mergeCell ref="AI84:AJ84"/>
    <mergeCell ref="AK84:AM84"/>
    <mergeCell ref="AG81:AH81"/>
    <mergeCell ref="AI81:AJ81"/>
    <mergeCell ref="AK81:AM81"/>
    <mergeCell ref="C82:D82"/>
    <mergeCell ref="E82:F82"/>
    <mergeCell ref="H82:I82"/>
    <mergeCell ref="J82:K82"/>
    <mergeCell ref="O82:P82"/>
    <mergeCell ref="Q82:R82"/>
    <mergeCell ref="S82:T82"/>
    <mergeCell ref="U82:V82"/>
    <mergeCell ref="W82:X82"/>
    <mergeCell ref="AE82:AF82"/>
    <mergeCell ref="AG82:AH82"/>
    <mergeCell ref="AI82:AJ82"/>
    <mergeCell ref="AK82:AM82"/>
    <mergeCell ref="C64:D64"/>
    <mergeCell ref="E64:F64"/>
    <mergeCell ref="H64:I64"/>
    <mergeCell ref="J64:K64"/>
    <mergeCell ref="O64:P64"/>
    <mergeCell ref="Q64:R64"/>
    <mergeCell ref="S64:T64"/>
    <mergeCell ref="U64:V64"/>
    <mergeCell ref="W64:X64"/>
    <mergeCell ref="AC64:AD64"/>
    <mergeCell ref="AE64:AF64"/>
    <mergeCell ref="AG64:AH64"/>
    <mergeCell ref="AI64:AJ64"/>
    <mergeCell ref="AK64:AM64"/>
    <mergeCell ref="C73:D73"/>
    <mergeCell ref="E73:F73"/>
    <mergeCell ref="H73:I73"/>
    <mergeCell ref="J73:K73"/>
    <mergeCell ref="O73:P73"/>
    <mergeCell ref="Q73:R73"/>
    <mergeCell ref="S73:T73"/>
    <mergeCell ref="U73:V73"/>
    <mergeCell ref="W73:X73"/>
    <mergeCell ref="AC73:AD73"/>
    <mergeCell ref="AE73:AF73"/>
    <mergeCell ref="AG73:AH73"/>
    <mergeCell ref="AI73:AJ73"/>
    <mergeCell ref="AK73:AM73"/>
    <mergeCell ref="AG62:AH62"/>
    <mergeCell ref="AI62:AJ62"/>
    <mergeCell ref="AK62:AM62"/>
    <mergeCell ref="C63:D63"/>
    <mergeCell ref="E63:F63"/>
    <mergeCell ref="H63:I63"/>
    <mergeCell ref="J63:K63"/>
    <mergeCell ref="O63:P63"/>
    <mergeCell ref="Q63:R63"/>
    <mergeCell ref="S63:T63"/>
    <mergeCell ref="U63:V63"/>
    <mergeCell ref="W63:X63"/>
    <mergeCell ref="AC63:AD63"/>
    <mergeCell ref="AE63:AF63"/>
    <mergeCell ref="AG63:AH63"/>
    <mergeCell ref="AI63:AJ63"/>
    <mergeCell ref="AK63:AM63"/>
    <mergeCell ref="AC71:AD71"/>
    <mergeCell ref="AE71:AF71"/>
    <mergeCell ref="AG71:AH71"/>
    <mergeCell ref="AI71:AJ71"/>
    <mergeCell ref="AK71:AM71"/>
    <mergeCell ref="C72:D72"/>
    <mergeCell ref="E72:F72"/>
    <mergeCell ref="H72:I72"/>
    <mergeCell ref="J72:K72"/>
    <mergeCell ref="O72:P72"/>
    <mergeCell ref="Q72:R72"/>
    <mergeCell ref="S72:T72"/>
    <mergeCell ref="U72:V72"/>
    <mergeCell ref="W72:X72"/>
    <mergeCell ref="AC72:AD72"/>
    <mergeCell ref="AE72:AF72"/>
    <mergeCell ref="AG72:AH72"/>
    <mergeCell ref="AI72:AJ72"/>
    <mergeCell ref="AK72:AM72"/>
    <mergeCell ref="C69:D69"/>
    <mergeCell ref="C70:D70"/>
    <mergeCell ref="E69:F69"/>
    <mergeCell ref="E70:F70"/>
    <mergeCell ref="H69:I69"/>
    <mergeCell ref="H70:I70"/>
    <mergeCell ref="J69:K69"/>
    <mergeCell ref="J70:K70"/>
    <mergeCell ref="C71:D71"/>
    <mergeCell ref="E71:F71"/>
    <mergeCell ref="H71:I71"/>
    <mergeCell ref="J71:K71"/>
    <mergeCell ref="O71:P71"/>
    <mergeCell ref="Q71:R71"/>
    <mergeCell ref="S71:T71"/>
    <mergeCell ref="U71:V71"/>
    <mergeCell ref="W71:X71"/>
    <mergeCell ref="O69:P69"/>
    <mergeCell ref="O70:P70"/>
    <mergeCell ref="Q69:R69"/>
    <mergeCell ref="Q70:R70"/>
    <mergeCell ref="S69:T69"/>
    <mergeCell ref="S70:T70"/>
    <mergeCell ref="U69:V69"/>
    <mergeCell ref="U70:V70"/>
    <mergeCell ref="W69:X69"/>
    <mergeCell ref="W70:X70"/>
    <mergeCell ref="AC69:AD69"/>
    <mergeCell ref="AC70:AD70"/>
    <mergeCell ref="AE69:AF69"/>
    <mergeCell ref="AE70:AF70"/>
    <mergeCell ref="AG69:AH69"/>
    <mergeCell ref="AG70:AH70"/>
    <mergeCell ref="AI69:AJ69"/>
    <mergeCell ref="AI70:AJ70"/>
    <mergeCell ref="C17:D17"/>
    <mergeCell ref="E17:F17"/>
    <mergeCell ref="H17:I17"/>
    <mergeCell ref="O17:P17"/>
    <mergeCell ref="N8:R8"/>
    <mergeCell ref="T10:V10"/>
    <mergeCell ref="F8:L8"/>
    <mergeCell ref="F9:L9"/>
    <mergeCell ref="A6:C6"/>
    <mergeCell ref="A7:C7"/>
    <mergeCell ref="AA4:AC4"/>
    <mergeCell ref="AE4:AF4"/>
    <mergeCell ref="AH4:AI4"/>
    <mergeCell ref="AM4:AN4"/>
    <mergeCell ref="AA3:AO3"/>
    <mergeCell ref="N3:R3"/>
    <mergeCell ref="N4:R4"/>
    <mergeCell ref="N5:R5"/>
    <mergeCell ref="X6:Y6"/>
    <mergeCell ref="X3:Y3"/>
    <mergeCell ref="X4:Y4"/>
    <mergeCell ref="X5:Y5"/>
    <mergeCell ref="T7:V7"/>
    <mergeCell ref="W7:Y7"/>
    <mergeCell ref="T3:W3"/>
    <mergeCell ref="T4:W4"/>
    <mergeCell ref="T5:W5"/>
    <mergeCell ref="A3:C3"/>
    <mergeCell ref="A4:C5"/>
    <mergeCell ref="D4:E4"/>
    <mergeCell ref="D5:E5"/>
    <mergeCell ref="F4:L4"/>
    <mergeCell ref="F5:L5"/>
    <mergeCell ref="F6:L6"/>
    <mergeCell ref="F7:L7"/>
    <mergeCell ref="AA5:AO6"/>
    <mergeCell ref="D3:L3"/>
    <mergeCell ref="D6:E6"/>
    <mergeCell ref="D7:E7"/>
    <mergeCell ref="N7:S7"/>
    <mergeCell ref="B20:B21"/>
    <mergeCell ref="A20:A21"/>
    <mergeCell ref="A14:AO15"/>
    <mergeCell ref="A115:B115"/>
    <mergeCell ref="C98:D98"/>
    <mergeCell ref="E98:F98"/>
    <mergeCell ref="H98:I98"/>
    <mergeCell ref="J98:K98"/>
    <mergeCell ref="X8:Y8"/>
    <mergeCell ref="X9:Y9"/>
    <mergeCell ref="X10:Y10"/>
    <mergeCell ref="T8:V8"/>
    <mergeCell ref="T9:V9"/>
    <mergeCell ref="A11:L13"/>
    <mergeCell ref="A8:C8"/>
    <mergeCell ref="A9:C9"/>
    <mergeCell ref="A10:C10"/>
    <mergeCell ref="A101:B101"/>
    <mergeCell ref="A16:B19"/>
    <mergeCell ref="A98:B98"/>
    <mergeCell ref="A99:B99"/>
    <mergeCell ref="N11:Y13"/>
    <mergeCell ref="O98:P98"/>
    <mergeCell ref="F10:L10"/>
    <mergeCell ref="D8:E8"/>
    <mergeCell ref="D9:E9"/>
    <mergeCell ref="D10:E10"/>
    <mergeCell ref="AE17:AF17"/>
    <mergeCell ref="AG17:AH17"/>
    <mergeCell ref="Q17:R17"/>
    <mergeCell ref="AC17:AD17"/>
    <mergeCell ref="C22:D22"/>
    <mergeCell ref="E22:F22"/>
    <mergeCell ref="H22:I22"/>
    <mergeCell ref="J22:K22"/>
    <mergeCell ref="O22:P22"/>
    <mergeCell ref="Q22:R22"/>
    <mergeCell ref="AC99:AD99"/>
    <mergeCell ref="AE99:AF99"/>
    <mergeCell ref="AG99:AH99"/>
    <mergeCell ref="C99:D99"/>
    <mergeCell ref="E99:F99"/>
    <mergeCell ref="H99:I99"/>
    <mergeCell ref="J99:K99"/>
    <mergeCell ref="O99:P99"/>
    <mergeCell ref="Q99:R99"/>
    <mergeCell ref="AC98:AD98"/>
    <mergeCell ref="AE98:AF98"/>
    <mergeCell ref="AG98:AH98"/>
    <mergeCell ref="H26:I26"/>
    <mergeCell ref="J26:K26"/>
    <mergeCell ref="C26:D26"/>
    <mergeCell ref="E26:F26"/>
    <mergeCell ref="O26:P26"/>
    <mergeCell ref="O16:X16"/>
    <mergeCell ref="Q26:R26"/>
    <mergeCell ref="AC25:AD25"/>
    <mergeCell ref="AE25:AF25"/>
    <mergeCell ref="AG25:AH25"/>
    <mergeCell ref="C25:D25"/>
    <mergeCell ref="E25:F25"/>
    <mergeCell ref="H25:I25"/>
    <mergeCell ref="J25:K25"/>
    <mergeCell ref="O25:P25"/>
    <mergeCell ref="Q25:R25"/>
    <mergeCell ref="AC24:AD24"/>
    <mergeCell ref="AE24:AF24"/>
    <mergeCell ref="AG24:AH24"/>
    <mergeCell ref="C23:D23"/>
    <mergeCell ref="E23:F23"/>
    <mergeCell ref="H23:I23"/>
    <mergeCell ref="J23:K23"/>
    <mergeCell ref="O23:P23"/>
    <mergeCell ref="Q23:R23"/>
    <mergeCell ref="C24:D24"/>
    <mergeCell ref="E24:F24"/>
    <mergeCell ref="H24:I24"/>
    <mergeCell ref="J24:K24"/>
    <mergeCell ref="O24:P24"/>
    <mergeCell ref="Q24:R24"/>
    <mergeCell ref="AC23:AD23"/>
    <mergeCell ref="AE23:AF23"/>
    <mergeCell ref="AG23:AH23"/>
    <mergeCell ref="AG26:AH26"/>
    <mergeCell ref="C29:D29"/>
    <mergeCell ref="E29:F29"/>
    <mergeCell ref="H29:I29"/>
    <mergeCell ref="J29:K29"/>
    <mergeCell ref="O29:P29"/>
    <mergeCell ref="Q29:R29"/>
    <mergeCell ref="AC28:AD28"/>
    <mergeCell ref="AE28:AF28"/>
    <mergeCell ref="AG28:AH28"/>
    <mergeCell ref="C28:D28"/>
    <mergeCell ref="E28:F28"/>
    <mergeCell ref="H28:I28"/>
    <mergeCell ref="J28:K28"/>
    <mergeCell ref="O28:P28"/>
    <mergeCell ref="Q28:R28"/>
    <mergeCell ref="AC27:AD27"/>
    <mergeCell ref="AE27:AF27"/>
    <mergeCell ref="AG27:AH27"/>
    <mergeCell ref="C27:D27"/>
    <mergeCell ref="E27:F27"/>
    <mergeCell ref="H27:I27"/>
    <mergeCell ref="J27:K27"/>
    <mergeCell ref="O27:P27"/>
    <mergeCell ref="Q27:R27"/>
    <mergeCell ref="C32:D32"/>
    <mergeCell ref="O34:P34"/>
    <mergeCell ref="E32:F32"/>
    <mergeCell ref="H32:I32"/>
    <mergeCell ref="J32:K32"/>
    <mergeCell ref="U32:V32"/>
    <mergeCell ref="W32:X32"/>
    <mergeCell ref="W33:X33"/>
    <mergeCell ref="U34:V34"/>
    <mergeCell ref="W34:X34"/>
    <mergeCell ref="AG30:AH30"/>
    <mergeCell ref="C31:D31"/>
    <mergeCell ref="E31:F31"/>
    <mergeCell ref="H31:I31"/>
    <mergeCell ref="J31:K31"/>
    <mergeCell ref="O31:P31"/>
    <mergeCell ref="AC30:AD30"/>
    <mergeCell ref="AE30:AF30"/>
    <mergeCell ref="AC32:AD32"/>
    <mergeCell ref="AE32:AF32"/>
    <mergeCell ref="AG32:AH32"/>
    <mergeCell ref="O32:P32"/>
    <mergeCell ref="Q32:R32"/>
    <mergeCell ref="C30:D30"/>
    <mergeCell ref="E30:F30"/>
    <mergeCell ref="H30:I30"/>
    <mergeCell ref="J30:K30"/>
    <mergeCell ref="O30:P30"/>
    <mergeCell ref="Q30:R30"/>
    <mergeCell ref="AE31:AF31"/>
    <mergeCell ref="AG31:AH31"/>
    <mergeCell ref="Q31:R31"/>
    <mergeCell ref="Q34:R34"/>
    <mergeCell ref="AE33:AF33"/>
    <mergeCell ref="AG33:AH33"/>
    <mergeCell ref="C36:D36"/>
    <mergeCell ref="E36:F36"/>
    <mergeCell ref="H36:I36"/>
    <mergeCell ref="J36:K36"/>
    <mergeCell ref="Q35:R35"/>
    <mergeCell ref="AC35:AD35"/>
    <mergeCell ref="C35:D35"/>
    <mergeCell ref="E35:F35"/>
    <mergeCell ref="H35:I35"/>
    <mergeCell ref="J35:K35"/>
    <mergeCell ref="O35:P35"/>
    <mergeCell ref="AC36:AD36"/>
    <mergeCell ref="AE36:AF36"/>
    <mergeCell ref="AG36:AH36"/>
    <mergeCell ref="O36:P36"/>
    <mergeCell ref="U33:V33"/>
    <mergeCell ref="C34:D34"/>
    <mergeCell ref="E34:F34"/>
    <mergeCell ref="H34:I34"/>
    <mergeCell ref="J34:K34"/>
    <mergeCell ref="Q33:R33"/>
    <mergeCell ref="AC33:AD33"/>
    <mergeCell ref="C33:D33"/>
    <mergeCell ref="E33:F33"/>
    <mergeCell ref="H33:I33"/>
    <mergeCell ref="J33:K33"/>
    <mergeCell ref="O33:P33"/>
    <mergeCell ref="AC34:AD34"/>
    <mergeCell ref="AE34:AF34"/>
    <mergeCell ref="O37:P37"/>
    <mergeCell ref="AC38:AD38"/>
    <mergeCell ref="AE38:AF38"/>
    <mergeCell ref="AG38:AH38"/>
    <mergeCell ref="O38:P38"/>
    <mergeCell ref="Q38:R38"/>
    <mergeCell ref="AE37:AF37"/>
    <mergeCell ref="AG37:AH37"/>
    <mergeCell ref="AE39:AF39"/>
    <mergeCell ref="AG39:AH39"/>
    <mergeCell ref="Q39:R39"/>
    <mergeCell ref="AC39:AD39"/>
    <mergeCell ref="O41:P41"/>
    <mergeCell ref="Q36:R36"/>
    <mergeCell ref="AE35:AF35"/>
    <mergeCell ref="AG35:AH35"/>
    <mergeCell ref="C38:D38"/>
    <mergeCell ref="E38:F38"/>
    <mergeCell ref="H38:I38"/>
    <mergeCell ref="J38:K38"/>
    <mergeCell ref="Q37:R37"/>
    <mergeCell ref="AC37:AD37"/>
    <mergeCell ref="C37:D37"/>
    <mergeCell ref="E37:F37"/>
    <mergeCell ref="H37:I37"/>
    <mergeCell ref="J37:K37"/>
    <mergeCell ref="C39:D39"/>
    <mergeCell ref="AE42:AF42"/>
    <mergeCell ref="AG42:AH42"/>
    <mergeCell ref="O42:P42"/>
    <mergeCell ref="Q42:R42"/>
    <mergeCell ref="AE41:AF41"/>
    <mergeCell ref="AG41:AH41"/>
    <mergeCell ref="AE40:AF40"/>
    <mergeCell ref="AG40:AH40"/>
    <mergeCell ref="O40:P40"/>
    <mergeCell ref="Q40:R40"/>
    <mergeCell ref="U40:V40"/>
    <mergeCell ref="W40:X40"/>
    <mergeCell ref="C42:D42"/>
    <mergeCell ref="E42:F42"/>
    <mergeCell ref="H42:I42"/>
    <mergeCell ref="J42:K42"/>
    <mergeCell ref="Q41:R41"/>
    <mergeCell ref="AC41:AD41"/>
    <mergeCell ref="C41:D41"/>
    <mergeCell ref="E41:F41"/>
    <mergeCell ref="H41:I41"/>
    <mergeCell ref="J41:K41"/>
    <mergeCell ref="C40:D40"/>
    <mergeCell ref="E40:F40"/>
    <mergeCell ref="H40:I40"/>
    <mergeCell ref="J40:K40"/>
    <mergeCell ref="E39:F39"/>
    <mergeCell ref="H39:I39"/>
    <mergeCell ref="J39:K39"/>
    <mergeCell ref="O39:P39"/>
    <mergeCell ref="AC40:AD40"/>
    <mergeCell ref="O44:P44"/>
    <mergeCell ref="Q44:R44"/>
    <mergeCell ref="AE43:AF43"/>
    <mergeCell ref="AG43:AH43"/>
    <mergeCell ref="C46:D46"/>
    <mergeCell ref="E46:F46"/>
    <mergeCell ref="H46:I46"/>
    <mergeCell ref="J46:K46"/>
    <mergeCell ref="Q45:R45"/>
    <mergeCell ref="AC45:AD45"/>
    <mergeCell ref="C45:D45"/>
    <mergeCell ref="E45:F45"/>
    <mergeCell ref="H45:I45"/>
    <mergeCell ref="J45:K45"/>
    <mergeCell ref="C44:D44"/>
    <mergeCell ref="E44:F44"/>
    <mergeCell ref="H44:I44"/>
    <mergeCell ref="J44:K44"/>
    <mergeCell ref="Q43:R43"/>
    <mergeCell ref="AC43:AD43"/>
    <mergeCell ref="C43:D43"/>
    <mergeCell ref="E43:F43"/>
    <mergeCell ref="H43:I43"/>
    <mergeCell ref="J43:K43"/>
    <mergeCell ref="O43:P43"/>
    <mergeCell ref="AC44:AD44"/>
    <mergeCell ref="U43:V43"/>
    <mergeCell ref="W43:X43"/>
    <mergeCell ref="U44:V44"/>
    <mergeCell ref="W44:X44"/>
    <mergeCell ref="AE44:AF44"/>
    <mergeCell ref="E47:F47"/>
    <mergeCell ref="H47:I47"/>
    <mergeCell ref="J47:K47"/>
    <mergeCell ref="O47:P47"/>
    <mergeCell ref="AC48:AD48"/>
    <mergeCell ref="O45:P45"/>
    <mergeCell ref="AC46:AD46"/>
    <mergeCell ref="AE46:AF46"/>
    <mergeCell ref="AG46:AH46"/>
    <mergeCell ref="O46:P46"/>
    <mergeCell ref="Q46:R46"/>
    <mergeCell ref="AE45:AF45"/>
    <mergeCell ref="AG45:AH45"/>
    <mergeCell ref="AE47:AF47"/>
    <mergeCell ref="AG47:AH47"/>
    <mergeCell ref="Q47:R47"/>
    <mergeCell ref="AC47:AD47"/>
    <mergeCell ref="O49:P49"/>
    <mergeCell ref="AC50:AD50"/>
    <mergeCell ref="S49:T49"/>
    <mergeCell ref="S50:T50"/>
    <mergeCell ref="S51:T51"/>
    <mergeCell ref="S52:T52"/>
    <mergeCell ref="C47:D47"/>
    <mergeCell ref="AE50:AF50"/>
    <mergeCell ref="AG50:AH50"/>
    <mergeCell ref="O50:P50"/>
    <mergeCell ref="Q50:R50"/>
    <mergeCell ref="AE49:AF49"/>
    <mergeCell ref="AG49:AH49"/>
    <mergeCell ref="AE48:AF48"/>
    <mergeCell ref="AG48:AH48"/>
    <mergeCell ref="O48:P48"/>
    <mergeCell ref="Q48:R48"/>
    <mergeCell ref="S48:T48"/>
    <mergeCell ref="C50:D50"/>
    <mergeCell ref="E50:F50"/>
    <mergeCell ref="H50:I50"/>
    <mergeCell ref="J50:K50"/>
    <mergeCell ref="Q49:R49"/>
    <mergeCell ref="AC49:AD49"/>
    <mergeCell ref="C49:D49"/>
    <mergeCell ref="E49:F49"/>
    <mergeCell ref="H49:I49"/>
    <mergeCell ref="J49:K49"/>
    <mergeCell ref="C48:D48"/>
    <mergeCell ref="E48:F48"/>
    <mergeCell ref="H48:I48"/>
    <mergeCell ref="J48:K48"/>
    <mergeCell ref="C54:D54"/>
    <mergeCell ref="E54:F54"/>
    <mergeCell ref="H54:I54"/>
    <mergeCell ref="J54:K54"/>
    <mergeCell ref="Q53:R53"/>
    <mergeCell ref="AC53:AD53"/>
    <mergeCell ref="C53:D53"/>
    <mergeCell ref="E53:F53"/>
    <mergeCell ref="H53:I53"/>
    <mergeCell ref="J53:K53"/>
    <mergeCell ref="C52:D52"/>
    <mergeCell ref="E52:F52"/>
    <mergeCell ref="H52:I52"/>
    <mergeCell ref="J52:K52"/>
    <mergeCell ref="Q51:R51"/>
    <mergeCell ref="AC51:AD51"/>
    <mergeCell ref="C51:D51"/>
    <mergeCell ref="E51:F51"/>
    <mergeCell ref="H51:I51"/>
    <mergeCell ref="J51:K51"/>
    <mergeCell ref="O51:P51"/>
    <mergeCell ref="AC52:AD52"/>
    <mergeCell ref="O53:P53"/>
    <mergeCell ref="AC54:AD54"/>
    <mergeCell ref="O54:P54"/>
    <mergeCell ref="Q54:R54"/>
    <mergeCell ref="AE53:AF53"/>
    <mergeCell ref="AG53:AH53"/>
    <mergeCell ref="AE55:AF55"/>
    <mergeCell ref="AG55:AH55"/>
    <mergeCell ref="Q55:R55"/>
    <mergeCell ref="AC55:AD55"/>
    <mergeCell ref="AE52:AF52"/>
    <mergeCell ref="AG52:AH52"/>
    <mergeCell ref="O52:P52"/>
    <mergeCell ref="Q52:R52"/>
    <mergeCell ref="AE51:AF51"/>
    <mergeCell ref="AG51:AH51"/>
    <mergeCell ref="O57:P57"/>
    <mergeCell ref="S53:T53"/>
    <mergeCell ref="S54:T54"/>
    <mergeCell ref="S56:T56"/>
    <mergeCell ref="S57:T57"/>
    <mergeCell ref="W51:X51"/>
    <mergeCell ref="U52:V52"/>
    <mergeCell ref="W52:X52"/>
    <mergeCell ref="U53:V53"/>
    <mergeCell ref="W53:X53"/>
    <mergeCell ref="AC58:AD58"/>
    <mergeCell ref="C55:D55"/>
    <mergeCell ref="AE58:AF58"/>
    <mergeCell ref="AG58:AH58"/>
    <mergeCell ref="O58:P58"/>
    <mergeCell ref="Q58:R58"/>
    <mergeCell ref="AE57:AF57"/>
    <mergeCell ref="AG57:AH57"/>
    <mergeCell ref="AE56:AF56"/>
    <mergeCell ref="AG56:AH56"/>
    <mergeCell ref="O56:P56"/>
    <mergeCell ref="Q56:R56"/>
    <mergeCell ref="C58:D58"/>
    <mergeCell ref="E58:F58"/>
    <mergeCell ref="H58:I58"/>
    <mergeCell ref="J58:K58"/>
    <mergeCell ref="Q57:R57"/>
    <mergeCell ref="AC57:AD57"/>
    <mergeCell ref="C57:D57"/>
    <mergeCell ref="E57:F57"/>
    <mergeCell ref="H57:I57"/>
    <mergeCell ref="J57:K57"/>
    <mergeCell ref="C56:D56"/>
    <mergeCell ref="E56:F56"/>
    <mergeCell ref="H56:I56"/>
    <mergeCell ref="J56:K56"/>
    <mergeCell ref="E55:F55"/>
    <mergeCell ref="H55:I55"/>
    <mergeCell ref="J55:K55"/>
    <mergeCell ref="O55:P55"/>
    <mergeCell ref="AC56:AD56"/>
    <mergeCell ref="S55:T55"/>
    <mergeCell ref="AE60:AF60"/>
    <mergeCell ref="AG60:AH60"/>
    <mergeCell ref="O60:P60"/>
    <mergeCell ref="Q60:R60"/>
    <mergeCell ref="AE59:AF59"/>
    <mergeCell ref="AG59:AH59"/>
    <mergeCell ref="C65:D65"/>
    <mergeCell ref="E65:F65"/>
    <mergeCell ref="H65:I65"/>
    <mergeCell ref="J65:K65"/>
    <mergeCell ref="Q61:R61"/>
    <mergeCell ref="AC61:AD61"/>
    <mergeCell ref="C61:D61"/>
    <mergeCell ref="E61:F61"/>
    <mergeCell ref="H61:I61"/>
    <mergeCell ref="J61:K61"/>
    <mergeCell ref="C60:D60"/>
    <mergeCell ref="E60:F60"/>
    <mergeCell ref="H60:I60"/>
    <mergeCell ref="J60:K60"/>
    <mergeCell ref="Q59:R59"/>
    <mergeCell ref="AC59:AD59"/>
    <mergeCell ref="C59:D59"/>
    <mergeCell ref="E59:F59"/>
    <mergeCell ref="H59:I59"/>
    <mergeCell ref="J59:K59"/>
    <mergeCell ref="O59:P59"/>
    <mergeCell ref="AC60:AD60"/>
    <mergeCell ref="C62:D62"/>
    <mergeCell ref="E62:F62"/>
    <mergeCell ref="H62:I62"/>
    <mergeCell ref="J62:K62"/>
    <mergeCell ref="E68:F68"/>
    <mergeCell ref="H68:I68"/>
    <mergeCell ref="J68:K68"/>
    <mergeCell ref="C67:D67"/>
    <mergeCell ref="E67:F67"/>
    <mergeCell ref="H67:I67"/>
    <mergeCell ref="J67:K67"/>
    <mergeCell ref="E66:F66"/>
    <mergeCell ref="H66:I66"/>
    <mergeCell ref="J66:K66"/>
    <mergeCell ref="O66:P66"/>
    <mergeCell ref="AC67:AD67"/>
    <mergeCell ref="O61:P61"/>
    <mergeCell ref="AC65:AD65"/>
    <mergeCell ref="AE65:AF65"/>
    <mergeCell ref="AG65:AH65"/>
    <mergeCell ref="O65:P65"/>
    <mergeCell ref="Q65:R65"/>
    <mergeCell ref="AE61:AF61"/>
    <mergeCell ref="AG61:AH61"/>
    <mergeCell ref="AE66:AF66"/>
    <mergeCell ref="AG66:AH66"/>
    <mergeCell ref="Q66:R66"/>
    <mergeCell ref="AC66:AD66"/>
    <mergeCell ref="O68:P68"/>
    <mergeCell ref="O62:P62"/>
    <mergeCell ref="Q62:R62"/>
    <mergeCell ref="S62:T62"/>
    <mergeCell ref="U62:V62"/>
    <mergeCell ref="W62:X62"/>
    <mergeCell ref="AC62:AD62"/>
    <mergeCell ref="AE62:AF62"/>
    <mergeCell ref="AC74:AD74"/>
    <mergeCell ref="U68:V68"/>
    <mergeCell ref="W68:X68"/>
    <mergeCell ref="U74:V74"/>
    <mergeCell ref="W74:X74"/>
    <mergeCell ref="U75:V75"/>
    <mergeCell ref="W75:X75"/>
    <mergeCell ref="U76:V76"/>
    <mergeCell ref="W76:X76"/>
    <mergeCell ref="C66:D66"/>
    <mergeCell ref="AE74:AF74"/>
    <mergeCell ref="AG74:AH74"/>
    <mergeCell ref="O74:P74"/>
    <mergeCell ref="Q74:R74"/>
    <mergeCell ref="AE68:AF68"/>
    <mergeCell ref="AG68:AH68"/>
    <mergeCell ref="AE67:AF67"/>
    <mergeCell ref="AG67:AH67"/>
    <mergeCell ref="O67:P67"/>
    <mergeCell ref="Q67:R67"/>
    <mergeCell ref="U66:V66"/>
    <mergeCell ref="W66:X66"/>
    <mergeCell ref="U67:V67"/>
    <mergeCell ref="W67:X67"/>
    <mergeCell ref="C74:D74"/>
    <mergeCell ref="E74:F74"/>
    <mergeCell ref="H74:I74"/>
    <mergeCell ref="J74:K74"/>
    <mergeCell ref="Q68:R68"/>
    <mergeCell ref="AC68:AD68"/>
    <mergeCell ref="C68:D68"/>
    <mergeCell ref="AE76:AF76"/>
    <mergeCell ref="AG76:AH76"/>
    <mergeCell ref="O76:P76"/>
    <mergeCell ref="Q76:R76"/>
    <mergeCell ref="AE75:AF75"/>
    <mergeCell ref="AG75:AH75"/>
    <mergeCell ref="C100:D100"/>
    <mergeCell ref="E100:F100"/>
    <mergeCell ref="H100:I100"/>
    <mergeCell ref="J100:K100"/>
    <mergeCell ref="Q77:R77"/>
    <mergeCell ref="AC77:AD77"/>
    <mergeCell ref="C77:D77"/>
    <mergeCell ref="E77:F77"/>
    <mergeCell ref="H77:I77"/>
    <mergeCell ref="J77:K77"/>
    <mergeCell ref="C76:D76"/>
    <mergeCell ref="E76:F76"/>
    <mergeCell ref="H76:I76"/>
    <mergeCell ref="J76:K76"/>
    <mergeCell ref="Q75:R75"/>
    <mergeCell ref="AC75:AD75"/>
    <mergeCell ref="C75:D75"/>
    <mergeCell ref="E75:F75"/>
    <mergeCell ref="H75:I75"/>
    <mergeCell ref="J75:K75"/>
    <mergeCell ref="O75:P75"/>
    <mergeCell ref="AC76:AD76"/>
    <mergeCell ref="O77:P77"/>
    <mergeCell ref="AC100:AD100"/>
    <mergeCell ref="U77:V77"/>
    <mergeCell ref="W77:X77"/>
    <mergeCell ref="Q98:R98"/>
    <mergeCell ref="C101:K101"/>
    <mergeCell ref="O101:X101"/>
    <mergeCell ref="AC101:AJ101"/>
    <mergeCell ref="S102:T102"/>
    <mergeCell ref="U102:V102"/>
    <mergeCell ref="W102:X102"/>
    <mergeCell ref="S103:T103"/>
    <mergeCell ref="U103:V103"/>
    <mergeCell ref="W103:X103"/>
    <mergeCell ref="AE100:AF100"/>
    <mergeCell ref="AG100:AH100"/>
    <mergeCell ref="O100:P100"/>
    <mergeCell ref="Q100:R100"/>
    <mergeCell ref="AE77:AF77"/>
    <mergeCell ref="AG77:AH77"/>
    <mergeCell ref="AE103:AF103"/>
    <mergeCell ref="AG103:AH103"/>
    <mergeCell ref="O103:P103"/>
    <mergeCell ref="Q103:R103"/>
    <mergeCell ref="AE102:AF102"/>
    <mergeCell ref="AG102:AH102"/>
    <mergeCell ref="C81:D81"/>
    <mergeCell ref="E81:F81"/>
    <mergeCell ref="H81:I81"/>
    <mergeCell ref="J81:K81"/>
    <mergeCell ref="O81:P81"/>
    <mergeCell ref="Q81:R81"/>
    <mergeCell ref="S81:T81"/>
    <mergeCell ref="U81:V81"/>
    <mergeCell ref="W81:X81"/>
    <mergeCell ref="AC81:AD81"/>
    <mergeCell ref="AE81:AF81"/>
    <mergeCell ref="C105:D105"/>
    <mergeCell ref="E105:F105"/>
    <mergeCell ref="H105:I105"/>
    <mergeCell ref="J105:K105"/>
    <mergeCell ref="Q104:R104"/>
    <mergeCell ref="AC104:AD104"/>
    <mergeCell ref="C104:D104"/>
    <mergeCell ref="E104:F104"/>
    <mergeCell ref="H104:I104"/>
    <mergeCell ref="J104:K104"/>
    <mergeCell ref="C103:D103"/>
    <mergeCell ref="E103:F103"/>
    <mergeCell ref="H103:I103"/>
    <mergeCell ref="J103:K103"/>
    <mergeCell ref="Q102:R102"/>
    <mergeCell ref="AC102:AD102"/>
    <mergeCell ref="C102:D102"/>
    <mergeCell ref="E102:F102"/>
    <mergeCell ref="H102:I102"/>
    <mergeCell ref="J102:K102"/>
    <mergeCell ref="O102:P102"/>
    <mergeCell ref="AC103:AD103"/>
    <mergeCell ref="E107:F107"/>
    <mergeCell ref="H107:I107"/>
    <mergeCell ref="J107:K107"/>
    <mergeCell ref="H106:I106"/>
    <mergeCell ref="J106:K106"/>
    <mergeCell ref="O106:P106"/>
    <mergeCell ref="AC107:AD107"/>
    <mergeCell ref="O104:P104"/>
    <mergeCell ref="AC105:AD105"/>
    <mergeCell ref="AE105:AF105"/>
    <mergeCell ref="AG105:AH105"/>
    <mergeCell ref="O105:P105"/>
    <mergeCell ref="Q105:R105"/>
    <mergeCell ref="AE104:AF104"/>
    <mergeCell ref="AG104:AH104"/>
    <mergeCell ref="AG106:AH106"/>
    <mergeCell ref="Q106:R106"/>
    <mergeCell ref="AC106:AD106"/>
    <mergeCell ref="S104:T104"/>
    <mergeCell ref="U104:V104"/>
    <mergeCell ref="S105:T105"/>
    <mergeCell ref="U105:V105"/>
    <mergeCell ref="W105:X105"/>
    <mergeCell ref="S106:T106"/>
    <mergeCell ref="U106:V106"/>
    <mergeCell ref="W106:X106"/>
    <mergeCell ref="S107:T107"/>
    <mergeCell ref="U107:V107"/>
    <mergeCell ref="W107:X107"/>
    <mergeCell ref="W104:X104"/>
    <mergeCell ref="Q110:R110"/>
    <mergeCell ref="AC110:AD110"/>
    <mergeCell ref="O110:P110"/>
    <mergeCell ref="AC111:AD111"/>
    <mergeCell ref="S111:T111"/>
    <mergeCell ref="U111:V111"/>
    <mergeCell ref="W111:X111"/>
    <mergeCell ref="S112:T112"/>
    <mergeCell ref="U112:V112"/>
    <mergeCell ref="W112:X112"/>
    <mergeCell ref="C106:D106"/>
    <mergeCell ref="E106:F106"/>
    <mergeCell ref="AG109:AH109"/>
    <mergeCell ref="O109:P109"/>
    <mergeCell ref="Q109:R109"/>
    <mergeCell ref="AE108:AF108"/>
    <mergeCell ref="AG108:AH108"/>
    <mergeCell ref="AE107:AF107"/>
    <mergeCell ref="AG107:AH107"/>
    <mergeCell ref="O107:P107"/>
    <mergeCell ref="Q107:R107"/>
    <mergeCell ref="C109:D109"/>
    <mergeCell ref="E109:F109"/>
    <mergeCell ref="H109:I109"/>
    <mergeCell ref="J109:K109"/>
    <mergeCell ref="Q108:R108"/>
    <mergeCell ref="AC108:AD108"/>
    <mergeCell ref="C108:D108"/>
    <mergeCell ref="E108:F108"/>
    <mergeCell ref="H108:I108"/>
    <mergeCell ref="J108:K108"/>
    <mergeCell ref="C107:D107"/>
    <mergeCell ref="E111:F111"/>
    <mergeCell ref="H111:I111"/>
    <mergeCell ref="J111:K111"/>
    <mergeCell ref="C110:D110"/>
    <mergeCell ref="E110:F110"/>
    <mergeCell ref="H110:I110"/>
    <mergeCell ref="J110:K110"/>
    <mergeCell ref="O108:P108"/>
    <mergeCell ref="AC109:AD109"/>
    <mergeCell ref="AE109:AF109"/>
    <mergeCell ref="AE106:AF106"/>
    <mergeCell ref="AG113:AH113"/>
    <mergeCell ref="O113:P113"/>
    <mergeCell ref="Q113:R113"/>
    <mergeCell ref="C113:D113"/>
    <mergeCell ref="E113:F113"/>
    <mergeCell ref="H113:I113"/>
    <mergeCell ref="J113:K113"/>
    <mergeCell ref="Q112:R112"/>
    <mergeCell ref="AC112:AD112"/>
    <mergeCell ref="C112:D112"/>
    <mergeCell ref="E112:F112"/>
    <mergeCell ref="H112:I112"/>
    <mergeCell ref="J112:K112"/>
    <mergeCell ref="O112:P112"/>
    <mergeCell ref="AG111:AH111"/>
    <mergeCell ref="O111:P111"/>
    <mergeCell ref="Q111:R111"/>
    <mergeCell ref="AE110:AF110"/>
    <mergeCell ref="AG110:AH110"/>
    <mergeCell ref="AE112:AF112"/>
    <mergeCell ref="AG112:AH112"/>
    <mergeCell ref="A1:AQ1"/>
    <mergeCell ref="AA7:AO13"/>
    <mergeCell ref="AC115:AD115"/>
    <mergeCell ref="AE115:AF115"/>
    <mergeCell ref="AG115:AH115"/>
    <mergeCell ref="O115:P115"/>
    <mergeCell ref="Q115:R115"/>
    <mergeCell ref="AE114:AF114"/>
    <mergeCell ref="AG114:AH114"/>
    <mergeCell ref="C115:D115"/>
    <mergeCell ref="E115:F115"/>
    <mergeCell ref="H115:I115"/>
    <mergeCell ref="C16:K16"/>
    <mergeCell ref="H18:I18"/>
    <mergeCell ref="C19:D19"/>
    <mergeCell ref="E19:F19"/>
    <mergeCell ref="H19:I19"/>
    <mergeCell ref="J19:K19"/>
    <mergeCell ref="S43:T43"/>
    <mergeCell ref="S44:T44"/>
    <mergeCell ref="S45:T45"/>
    <mergeCell ref="S46:T46"/>
    <mergeCell ref="J115:K115"/>
    <mergeCell ref="Q114:R114"/>
    <mergeCell ref="AC114:AD114"/>
    <mergeCell ref="C114:D114"/>
    <mergeCell ref="E114:F114"/>
    <mergeCell ref="O114:P114"/>
    <mergeCell ref="AC113:AD113"/>
    <mergeCell ref="AE113:AF113"/>
    <mergeCell ref="AE111:AF111"/>
    <mergeCell ref="C111:D111"/>
    <mergeCell ref="S17:T17"/>
    <mergeCell ref="U17:V17"/>
    <mergeCell ref="O19:P19"/>
    <mergeCell ref="Q19:R19"/>
    <mergeCell ref="S19:T19"/>
    <mergeCell ref="U19:V19"/>
    <mergeCell ref="W17:X17"/>
    <mergeCell ref="W18:X18"/>
    <mergeCell ref="W19:X19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7:T47"/>
    <mergeCell ref="W22:X22"/>
    <mergeCell ref="U22:V22"/>
    <mergeCell ref="U23:V23"/>
    <mergeCell ref="U24:V24"/>
    <mergeCell ref="U25:V25"/>
    <mergeCell ref="U26:V26"/>
    <mergeCell ref="U27:V27"/>
    <mergeCell ref="U28:V28"/>
    <mergeCell ref="W23:X23"/>
    <mergeCell ref="W24:X24"/>
    <mergeCell ref="W25:X25"/>
    <mergeCell ref="W26:X26"/>
    <mergeCell ref="W27:X27"/>
    <mergeCell ref="W28:X28"/>
    <mergeCell ref="U29:V29"/>
    <mergeCell ref="W29:X29"/>
    <mergeCell ref="U30:V30"/>
    <mergeCell ref="W30:X30"/>
    <mergeCell ref="U56:V56"/>
    <mergeCell ref="W56:X56"/>
    <mergeCell ref="U57:V57"/>
    <mergeCell ref="W57:X57"/>
    <mergeCell ref="U50:V50"/>
    <mergeCell ref="S58:T58"/>
    <mergeCell ref="S59:T59"/>
    <mergeCell ref="S60:T60"/>
    <mergeCell ref="S61:T61"/>
    <mergeCell ref="S65:T65"/>
    <mergeCell ref="S66:T66"/>
    <mergeCell ref="S67:T67"/>
    <mergeCell ref="S68:T68"/>
    <mergeCell ref="S74:T74"/>
    <mergeCell ref="S75:T75"/>
    <mergeCell ref="S76:T76"/>
    <mergeCell ref="S77:T77"/>
    <mergeCell ref="W50:X50"/>
    <mergeCell ref="U51:V51"/>
    <mergeCell ref="AE29:AF29"/>
    <mergeCell ref="AG29:AH29"/>
    <mergeCell ref="AC26:AD26"/>
    <mergeCell ref="AE26:AF26"/>
    <mergeCell ref="U35:V35"/>
    <mergeCell ref="W35:X35"/>
    <mergeCell ref="U36:V36"/>
    <mergeCell ref="W36:X36"/>
    <mergeCell ref="U37:V37"/>
    <mergeCell ref="W37:X37"/>
    <mergeCell ref="U38:V38"/>
    <mergeCell ref="W38:X38"/>
    <mergeCell ref="U39:V39"/>
    <mergeCell ref="W39:X39"/>
    <mergeCell ref="U54:V54"/>
    <mergeCell ref="W54:X54"/>
    <mergeCell ref="U55:V55"/>
    <mergeCell ref="W55:X55"/>
    <mergeCell ref="AE54:AF54"/>
    <mergeCell ref="AG54:AH54"/>
    <mergeCell ref="AG44:AH44"/>
    <mergeCell ref="AC42:AD42"/>
    <mergeCell ref="U41:V41"/>
    <mergeCell ref="W41:X41"/>
    <mergeCell ref="U42:V42"/>
    <mergeCell ref="W42:X42"/>
    <mergeCell ref="AG34:AH34"/>
    <mergeCell ref="AC31:AD31"/>
    <mergeCell ref="U31:V31"/>
    <mergeCell ref="W31:X31"/>
    <mergeCell ref="AI47:AJ47"/>
    <mergeCell ref="AI48:AJ48"/>
    <mergeCell ref="AI49:AJ49"/>
    <mergeCell ref="AI50:AJ50"/>
    <mergeCell ref="U58:V58"/>
    <mergeCell ref="W58:X58"/>
    <mergeCell ref="U59:V59"/>
    <mergeCell ref="W59:X59"/>
    <mergeCell ref="U60:V60"/>
    <mergeCell ref="W60:X60"/>
    <mergeCell ref="U61:V61"/>
    <mergeCell ref="W61:X61"/>
    <mergeCell ref="U65:V65"/>
    <mergeCell ref="W65:X65"/>
    <mergeCell ref="AI17:AJ17"/>
    <mergeCell ref="AI18:AJ18"/>
    <mergeCell ref="AI19:AJ19"/>
    <mergeCell ref="AC19:AD19"/>
    <mergeCell ref="AE19:AF19"/>
    <mergeCell ref="AG19:AH19"/>
    <mergeCell ref="AC18:AD18"/>
    <mergeCell ref="AE18:AF18"/>
    <mergeCell ref="AG18:AH18"/>
    <mergeCell ref="AI22:AJ22"/>
    <mergeCell ref="AI23:AJ23"/>
    <mergeCell ref="AI24:AJ24"/>
    <mergeCell ref="AI25:AJ25"/>
    <mergeCell ref="AI26:AJ26"/>
    <mergeCell ref="AI27:AJ27"/>
    <mergeCell ref="AI28:AJ28"/>
    <mergeCell ref="AI29:AJ29"/>
    <mergeCell ref="AC29:AD29"/>
    <mergeCell ref="O20:X21"/>
    <mergeCell ref="C20:K21"/>
    <mergeCell ref="O18:V18"/>
    <mergeCell ref="AI30:AJ30"/>
    <mergeCell ref="AI31:AJ31"/>
    <mergeCell ref="AI32:AJ32"/>
    <mergeCell ref="AI33:AJ33"/>
    <mergeCell ref="U45:V45"/>
    <mergeCell ref="W45:X45"/>
    <mergeCell ref="U46:V46"/>
    <mergeCell ref="W46:X46"/>
    <mergeCell ref="U47:V47"/>
    <mergeCell ref="W47:X47"/>
    <mergeCell ref="U48:V48"/>
    <mergeCell ref="W48:X48"/>
    <mergeCell ref="U49:V49"/>
    <mergeCell ref="W49:X49"/>
    <mergeCell ref="AC20:AM20"/>
    <mergeCell ref="AC21:AM21"/>
    <mergeCell ref="AI34:AJ34"/>
    <mergeCell ref="AI35:AJ35"/>
    <mergeCell ref="AI36:AJ36"/>
    <mergeCell ref="AC22:AD22"/>
    <mergeCell ref="AE22:AF22"/>
    <mergeCell ref="AG22:AH22"/>
    <mergeCell ref="AI37:AJ37"/>
    <mergeCell ref="AI38:AJ38"/>
    <mergeCell ref="AI39:AJ39"/>
    <mergeCell ref="AI40:AJ40"/>
    <mergeCell ref="AI41:AJ41"/>
    <mergeCell ref="AI42:AJ42"/>
    <mergeCell ref="AI43:AJ43"/>
    <mergeCell ref="AC16:AJ16"/>
    <mergeCell ref="AK16:AM16"/>
    <mergeCell ref="S98:T98"/>
    <mergeCell ref="U98:V98"/>
    <mergeCell ref="W98:X98"/>
    <mergeCell ref="S99:T99"/>
    <mergeCell ref="S100:T100"/>
    <mergeCell ref="U99:V99"/>
    <mergeCell ref="W99:X99"/>
    <mergeCell ref="U100:V100"/>
    <mergeCell ref="W100:X100"/>
    <mergeCell ref="C97:K97"/>
    <mergeCell ref="O97:X97"/>
    <mergeCell ref="AI98:AJ98"/>
    <mergeCell ref="AI99:AJ99"/>
    <mergeCell ref="AI100:AJ100"/>
    <mergeCell ref="AK43:AM43"/>
    <mergeCell ref="AK44:AM44"/>
    <mergeCell ref="AK45:AM45"/>
    <mergeCell ref="AK46:AM46"/>
    <mergeCell ref="AK47:AM47"/>
    <mergeCell ref="AK48:AM48"/>
    <mergeCell ref="AK49:AM49"/>
    <mergeCell ref="AK50:AM50"/>
    <mergeCell ref="AK51:AM51"/>
    <mergeCell ref="AI51:AJ51"/>
    <mergeCell ref="AI52:AJ52"/>
    <mergeCell ref="AI53:AJ53"/>
    <mergeCell ref="AI54:AJ54"/>
    <mergeCell ref="AI55:AJ55"/>
    <mergeCell ref="AI56:AJ56"/>
    <mergeCell ref="AI57:AJ57"/>
    <mergeCell ref="AK42:AM42"/>
    <mergeCell ref="AK115:AM115"/>
    <mergeCell ref="AK77:AM77"/>
    <mergeCell ref="AC97:AM97"/>
    <mergeCell ref="AK98:AM98"/>
    <mergeCell ref="AK99:AM99"/>
    <mergeCell ref="AK100:AM100"/>
    <mergeCell ref="AI102:AJ102"/>
    <mergeCell ref="AK102:AM102"/>
    <mergeCell ref="AI103:AJ103"/>
    <mergeCell ref="AK103:AM103"/>
    <mergeCell ref="S108:T108"/>
    <mergeCell ref="U108:V108"/>
    <mergeCell ref="W108:X108"/>
    <mergeCell ref="S109:T109"/>
    <mergeCell ref="U109:V109"/>
    <mergeCell ref="W109:X109"/>
    <mergeCell ref="S110:T110"/>
    <mergeCell ref="U110:V110"/>
    <mergeCell ref="W110:X110"/>
    <mergeCell ref="S113:T113"/>
    <mergeCell ref="U113:V113"/>
    <mergeCell ref="W113:X113"/>
    <mergeCell ref="S114:T114"/>
    <mergeCell ref="U114:V114"/>
    <mergeCell ref="W114:X114"/>
    <mergeCell ref="S115:T115"/>
    <mergeCell ref="U115:V115"/>
    <mergeCell ref="W115:X115"/>
    <mergeCell ref="AI44:AJ44"/>
    <mergeCell ref="AI45:AJ45"/>
    <mergeCell ref="AI46:AJ46"/>
    <mergeCell ref="AI76:AJ76"/>
    <mergeCell ref="AI58:AJ58"/>
    <mergeCell ref="AI59:AJ59"/>
    <mergeCell ref="AI60:AJ60"/>
    <mergeCell ref="AI61:AJ61"/>
    <mergeCell ref="AI65:AJ65"/>
    <mergeCell ref="AI66:AJ66"/>
    <mergeCell ref="AI67:AJ67"/>
    <mergeCell ref="AI68:AJ68"/>
    <mergeCell ref="AI74:AJ74"/>
    <mergeCell ref="AI75:AJ75"/>
    <mergeCell ref="AI115:AJ115"/>
    <mergeCell ref="AK22:AM22"/>
    <mergeCell ref="AK23:AM23"/>
    <mergeCell ref="AK24:AM24"/>
    <mergeCell ref="AK25:AM25"/>
    <mergeCell ref="AK26:AM26"/>
    <mergeCell ref="AK27:AM27"/>
    <mergeCell ref="AK28:AM28"/>
    <mergeCell ref="AK29:AM29"/>
    <mergeCell ref="AK30:AM30"/>
    <mergeCell ref="AK31:AM31"/>
    <mergeCell ref="AK32:AM32"/>
    <mergeCell ref="AK33:AM33"/>
    <mergeCell ref="AK34:AM34"/>
    <mergeCell ref="AK35:AM35"/>
    <mergeCell ref="AK36:AM36"/>
    <mergeCell ref="AK37:AM37"/>
    <mergeCell ref="AK38:AM38"/>
    <mergeCell ref="AK39:AM39"/>
    <mergeCell ref="AK40:AM40"/>
    <mergeCell ref="AK41:AM41"/>
    <mergeCell ref="AK52:AM52"/>
    <mergeCell ref="AK53:AM53"/>
    <mergeCell ref="AK54:AM54"/>
    <mergeCell ref="AK55:AM55"/>
    <mergeCell ref="AK56:AM56"/>
    <mergeCell ref="AK57:AM57"/>
    <mergeCell ref="AK58:AM58"/>
    <mergeCell ref="AK59:AM59"/>
    <mergeCell ref="AK60:AM60"/>
    <mergeCell ref="AK61:AM61"/>
    <mergeCell ref="AK65:AM65"/>
    <mergeCell ref="AK66:AM66"/>
    <mergeCell ref="AK67:AM67"/>
    <mergeCell ref="AK68:AM68"/>
    <mergeCell ref="AK74:AM74"/>
    <mergeCell ref="AK75:AM75"/>
    <mergeCell ref="AK76:AM76"/>
    <mergeCell ref="AK69:AM69"/>
    <mergeCell ref="AK70:AM70"/>
    <mergeCell ref="AI106:AJ106"/>
    <mergeCell ref="AK106:AM106"/>
    <mergeCell ref="AI107:AJ107"/>
    <mergeCell ref="AK107:AM107"/>
    <mergeCell ref="AI108:AJ108"/>
    <mergeCell ref="AK108:AM108"/>
    <mergeCell ref="AI109:AJ109"/>
    <mergeCell ref="AK109:AM109"/>
    <mergeCell ref="AI110:AJ110"/>
    <mergeCell ref="AK110:AM110"/>
    <mergeCell ref="AI111:AJ111"/>
    <mergeCell ref="AK111:AM111"/>
    <mergeCell ref="AI112:AJ112"/>
    <mergeCell ref="AK112:AM112"/>
    <mergeCell ref="AI113:AJ113"/>
    <mergeCell ref="AK113:AM113"/>
    <mergeCell ref="AI77:AJ77"/>
    <mergeCell ref="AI104:AJ104"/>
    <mergeCell ref="AK104:AM104"/>
    <mergeCell ref="AI105:AJ105"/>
    <mergeCell ref="AK105:AM105"/>
  </mergeCells>
  <phoneticPr fontId="9" type="noConversion"/>
  <pageMargins left="0.75000000000000011" right="0.75000000000000011" top="1" bottom="1" header="0.5" footer="0.5"/>
  <pageSetup paperSize="9" scale="51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 FCT 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Domingos</dc:creator>
  <cp:lastModifiedBy>Guilherme Carvalho Oliveira de Canas Matos</cp:lastModifiedBy>
  <cp:lastPrinted>2017-03-24T12:57:02Z</cp:lastPrinted>
  <dcterms:created xsi:type="dcterms:W3CDTF">2017-03-24T10:11:26Z</dcterms:created>
  <dcterms:modified xsi:type="dcterms:W3CDTF">2024-06-23T14:34:46Z</dcterms:modified>
</cp:coreProperties>
</file>