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pfel\OneDrive\Desktop\MSP-24-25\msp\"/>
    </mc:Choice>
  </mc:AlternateContent>
  <xr:revisionPtr revIDLastSave="0" documentId="13_ncr:1_{AAE06C6A-C278-4316-A92D-E309831C921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color">'GANTT CHART'!$E1</definedName>
    <definedName name="_xlnm.Print_Area" localSheetId="1">'GANTT CHART'!$A:$M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9" l="1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H14" i="9"/>
  <c r="G1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E24" i="9"/>
  <c r="E25" i="9" s="1"/>
  <c r="E14" i="9"/>
  <c r="E15" i="9" s="1"/>
  <c r="Z23" i="9"/>
  <c r="Z20" i="9"/>
  <c r="Z21" i="9"/>
  <c r="Z22" i="9"/>
  <c r="Z19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6" i="9" l="1"/>
  <c r="H26" i="9" s="1"/>
  <c r="E16" i="9"/>
  <c r="J16" i="9" s="1"/>
  <c r="F15" i="9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F25" i="9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4" i="9"/>
  <c r="Z14" i="9"/>
  <c r="H6" i="8"/>
  <c r="F7" i="8"/>
  <c r="F8" i="8"/>
  <c r="F9" i="8"/>
  <c r="F10" i="8"/>
  <c r="F12" i="8"/>
  <c r="F13" i="8"/>
  <c r="F14" i="8"/>
  <c r="F6" i="8"/>
  <c r="T16" i="9" l="1"/>
  <c r="N16" i="9"/>
  <c r="M16" i="9"/>
  <c r="H16" i="9"/>
  <c r="Q16" i="9"/>
  <c r="V16" i="9"/>
  <c r="S16" i="9"/>
  <c r="U16" i="9"/>
  <c r="G16" i="9"/>
  <c r="O16" i="9"/>
  <c r="F16" i="9"/>
  <c r="G26" i="9"/>
  <c r="K16" i="9"/>
  <c r="W16" i="9"/>
  <c r="Y16" i="9"/>
  <c r="P16" i="9"/>
  <c r="R16" i="9"/>
  <c r="L16" i="9"/>
  <c r="I16" i="9"/>
  <c r="X16" i="9"/>
  <c r="N26" i="9"/>
  <c r="Q26" i="9"/>
  <c r="Y26" i="9"/>
  <c r="I26" i="9"/>
  <c r="R26" i="9"/>
  <c r="F26" i="9"/>
  <c r="U26" i="9"/>
  <c r="V26" i="9"/>
  <c r="W26" i="9"/>
  <c r="X26" i="9"/>
  <c r="J26" i="9"/>
  <c r="S26" i="9"/>
  <c r="K26" i="9"/>
  <c r="T26" i="9"/>
  <c r="L26" i="9"/>
  <c r="M26" i="9"/>
  <c r="O26" i="9"/>
  <c r="P26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<sst xmlns="http://schemas.openxmlformats.org/spreadsheetml/2006/main" count="122" uniqueCount="69">
  <si>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</si>
  <si>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</si>
  <si>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</si>
  <si>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</si>
  <si>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</si>
  <si>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</si>
  <si>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</si>
  <si>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</si>
  <si>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</si>
  <si>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</si>
  <si>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</si>
  <si>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</si>
  <si>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</si>
  <si>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</si>
  <si>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</si>
  <si>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</si>
  <si>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</si>
  <si>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</si>
  <si>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</si>
  <si>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</si>
  <si>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</si>
  <si>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</si>
  <si>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</si>
  <si>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</si>
  <si>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</si>
  <si>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</si>
  <si>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</si>
  <si>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</si>
  <si>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</si>
  <si>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</si>
  <si>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</si>
  <si>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</si>
  <si>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</si>
  <si>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</si>
  <si>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</si>
  <si>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</si>
  <si>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</si>
  <si>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</si>
  <si>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</si>
  <si>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</si>
  <si>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</si>
  <si>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</si>
  <si>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</si>
  <si>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</si>
  <si>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</si>
  <si>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</si>
  <si>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</si>
  <si>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</si>
  <si>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</si>
  <si>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</si>
  <si>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</si>
  <si>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</si>
  <si>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</si>
  <si>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</si>
  <si>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</si>
  <si>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</si>
  <si>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</si>
  <si>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</si>
  <si>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</si>
  <si>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</si>
  <si>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</si>
  <si>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</si>
  <si>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</si>
  <si>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</si>
  <si>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</si>
  <si>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</si>
  <si>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</si>
  <si>
    <t>Report</t>
  </si>
  <si>
    <t>Write a report on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</si>
</sst>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6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DD6A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9" borderId="0" xfId="0" applyFill="1"/>
    <xf numFmtId="2" fontId="4" fillId="9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14" fillId="0" borderId="0" xfId="0" applyFont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2" fontId="4" fillId="0" borderId="18" xfId="0" applyNumberFormat="1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182</c:v>
                </c:pt>
                <c:pt idx="6">
                  <c:v>176.5</c:v>
                </c:pt>
                <c:pt idx="7">
                  <c:v>169</c:v>
                </c:pt>
                <c:pt idx="8">
                  <c:v>167.75</c:v>
                </c:pt>
                <c:pt idx="9">
                  <c:v>163.25</c:v>
                </c:pt>
                <c:pt idx="10">
                  <c:v>151.75</c:v>
                </c:pt>
                <c:pt idx="11">
                  <c:v>150.25</c:v>
                </c:pt>
                <c:pt idx="12">
                  <c:v>148.25</c:v>
                </c:pt>
                <c:pt idx="13">
                  <c:v>141.25</c:v>
                </c:pt>
                <c:pt idx="14">
                  <c:v>138.25</c:v>
                </c:pt>
                <c:pt idx="15">
                  <c:v>137.25</c:v>
                </c:pt>
                <c:pt idx="16">
                  <c:v>134.75</c:v>
                </c:pt>
                <c:pt idx="17">
                  <c:v>134.25</c:v>
                </c:pt>
                <c:pt idx="18">
                  <c:v>133.25</c:v>
                </c:pt>
                <c:pt idx="19">
                  <c:v>131.25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180.97499999999999</c:v>
                </c:pt>
                <c:pt idx="1">
                  <c:v>171.45</c:v>
                </c:pt>
                <c:pt idx="2">
                  <c:v>161.92500000000001</c:v>
                </c:pt>
                <c:pt idx="3">
                  <c:v>152.4</c:v>
                </c:pt>
                <c:pt idx="4">
                  <c:v>142.875</c:v>
                </c:pt>
                <c:pt idx="5">
                  <c:v>133.35</c:v>
                </c:pt>
                <c:pt idx="6">
                  <c:v>123.825</c:v>
                </c:pt>
                <c:pt idx="7">
                  <c:v>114.3</c:v>
                </c:pt>
                <c:pt idx="8">
                  <c:v>104.77500000000001</c:v>
                </c:pt>
                <c:pt idx="9">
                  <c:v>95.25</c:v>
                </c:pt>
                <c:pt idx="10">
                  <c:v>85.724999999999994</c:v>
                </c:pt>
                <c:pt idx="11">
                  <c:v>76.2</c:v>
                </c:pt>
                <c:pt idx="12">
                  <c:v>66.674999999999997</c:v>
                </c:pt>
                <c:pt idx="13">
                  <c:v>57.150000000000006</c:v>
                </c:pt>
                <c:pt idx="14">
                  <c:v>47.625</c:v>
                </c:pt>
                <c:pt idx="15">
                  <c:v>38.099999999999994</c:v>
                </c:pt>
                <c:pt idx="16">
                  <c:v>28.574999999999989</c:v>
                </c:pt>
                <c:pt idx="17">
                  <c:v>19.050000000000011</c:v>
                </c:pt>
                <c:pt idx="18">
                  <c:v>9.5250000000000057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22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4.25"/>
  <sheetData>
    <row r="2" spans="2:2">
      <c r="B2" t="s">
        <v>48</v>
      </c>
    </row>
    <row r="3" spans="2:2" ht="18">
      <c r="B3" s="61" t="s">
        <v>49</v>
      </c>
    </row>
    <row r="4" spans="2:2" ht="18">
      <c r="B4" s="61" t="s">
        <v>50</v>
      </c>
    </row>
    <row r="5" spans="2:2" ht="18">
      <c r="B5" s="61" t="s">
        <v>57</v>
      </c>
    </row>
    <row r="6" spans="2:2" ht="18">
      <c r="B6" s="61" t="s">
        <v>62</v>
      </c>
    </row>
    <row r="7" spans="2:2" ht="18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M13" sqref="M13"/>
    </sheetView>
  </sheetViews>
  <sheetFormatPr defaultRowHeight="14.25"/>
  <cols>
    <col min="1" max="1" width="15" customWidth="1"/>
    <col min="2" max="2" width="47.75" customWidth="1"/>
    <col min="3" max="3" width="9.75" style="5" customWidth="1"/>
    <col min="4" max="4" width="9.75" customWidth="1"/>
    <col min="5" max="5" width="11.375" customWidth="1"/>
    <col min="6" max="6" width="8" customWidth="1"/>
    <col min="7" max="7" width="6.875" customWidth="1"/>
    <col min="8" max="13" width="6" customWidth="1"/>
    <col min="15" max="15" width="22.5" customWidth="1"/>
  </cols>
  <sheetData>
    <row r="1" spans="1:13" ht="26.25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t="15" hidden="1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>
      <c r="A6" s="74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>
      <c r="A7" s="75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>
      <c r="A8" s="74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>
      <c r="A9" s="76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>
      <c r="A10" s="75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ht="1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>
      <c r="A12" s="74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>
      <c r="A13" s="75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ht="1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ht="15">
      <c r="D16" s="49"/>
    </row>
    <row r="19" spans="2:5" ht="24">
      <c r="B19" s="9" t="s">
        <v>14</v>
      </c>
      <c r="C19" s="9" t="s">
        <v>15</v>
      </c>
      <c r="D19" s="26" t="s">
        <v>16</v>
      </c>
      <c r="E19" s="26" t="s">
        <v>17</v>
      </c>
    </row>
    <row r="20" spans="2:5">
      <c r="B20" t="s">
        <v>20</v>
      </c>
      <c r="C20" s="33">
        <v>45764</v>
      </c>
      <c r="D20" s="24">
        <v>0.5</v>
      </c>
      <c r="E20" s="24">
        <v>0.95</v>
      </c>
    </row>
    <row r="21" spans="2:5">
      <c r="B21" s="40" t="s">
        <v>21</v>
      </c>
      <c r="C21" s="41">
        <v>45774</v>
      </c>
      <c r="D21" s="42">
        <v>0.25</v>
      </c>
      <c r="E21" s="42">
        <v>0.95</v>
      </c>
    </row>
    <row r="22" spans="2:5">
      <c r="B22" s="45"/>
      <c r="C22" s="46"/>
      <c r="D22" s="47"/>
      <c r="E22" s="47"/>
    </row>
    <row r="23" spans="2:5">
      <c r="B23" s="3"/>
      <c r="C23" s="43"/>
      <c r="D23" s="44"/>
      <c r="E23" s="44"/>
    </row>
    <row r="36" spans="1:1" ht="26.25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5"/>
  <sheetViews>
    <sheetView tabSelected="1" topLeftCell="C1" zoomScale="85" zoomScaleNormal="100" workbookViewId="0">
      <selection activeCell="Y28" sqref="Y28"/>
    </sheetView>
  </sheetViews>
  <sheetFormatPr defaultRowHeight="14.25"/>
  <cols>
    <col min="1" max="1" width="19.875" customWidth="1"/>
    <col min="2" max="2" width="48.875" customWidth="1"/>
    <col min="3" max="3" width="17.25" customWidth="1"/>
    <col min="4" max="4" width="17.875" customWidth="1"/>
    <col min="5" max="5" width="20.375" customWidth="1"/>
    <col min="6" max="25" width="8.75" customWidth="1"/>
    <col min="26" max="26" width="18" customWidth="1"/>
  </cols>
  <sheetData>
    <row r="1" spans="1:26" ht="26.25">
      <c r="A1" s="1" t="s">
        <v>34</v>
      </c>
      <c r="B1" s="1"/>
      <c r="C1" s="4"/>
      <c r="D1" s="2"/>
      <c r="E1" s="2"/>
    </row>
    <row r="2" spans="1:26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>
      <c r="A4" s="77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>
      <c r="A5" s="77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>
      <c r="A6" s="77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>
      <c r="A7" s="77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1.25</v>
      </c>
      <c r="O7" s="65">
        <v>1.5</v>
      </c>
      <c r="P7" s="71">
        <v>4</v>
      </c>
      <c r="Q7" s="66"/>
      <c r="R7" s="66"/>
      <c r="S7" s="71">
        <v>5.5</v>
      </c>
      <c r="T7" s="66"/>
      <c r="U7" s="66"/>
      <c r="V7" s="66">
        <v>0.5</v>
      </c>
      <c r="W7" s="66"/>
      <c r="X7" s="66"/>
      <c r="Y7" s="66"/>
      <c r="Z7" s="66">
        <f t="shared" si="0"/>
        <v>12.25</v>
      </c>
    </row>
    <row r="8" spans="1:26">
      <c r="A8" s="77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5">
        <v>7.5</v>
      </c>
      <c r="Q8" s="71">
        <v>1.5</v>
      </c>
      <c r="R8" s="71">
        <v>2</v>
      </c>
      <c r="S8" s="66"/>
      <c r="T8" s="66"/>
      <c r="U8" s="66"/>
      <c r="V8" s="66">
        <v>0.5</v>
      </c>
      <c r="W8" s="66"/>
      <c r="X8" s="66"/>
      <c r="Y8" s="66"/>
      <c r="Z8" s="66">
        <f t="shared" si="0"/>
        <v>9.5</v>
      </c>
    </row>
    <row r="9" spans="1:26" ht="15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>
      <c r="A10" s="77" t="s">
        <v>26</v>
      </c>
      <c r="B10" s="63" t="s">
        <v>28</v>
      </c>
      <c r="C10" s="56">
        <v>45763</v>
      </c>
      <c r="D10" s="50">
        <v>45767</v>
      </c>
      <c r="E10" s="69">
        <v>1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1</v>
      </c>
      <c r="P10" s="66"/>
      <c r="Q10" s="66"/>
      <c r="R10" s="66"/>
      <c r="S10" s="66"/>
      <c r="T10" s="66"/>
      <c r="U10" s="66"/>
      <c r="V10" s="66"/>
      <c r="W10" s="65">
        <v>0.5</v>
      </c>
      <c r="X10" s="66"/>
      <c r="Y10" s="66"/>
      <c r="Z10" s="66">
        <f t="shared" si="0"/>
        <v>-0.5</v>
      </c>
    </row>
    <row r="11" spans="1:26">
      <c r="A11" s="77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5">
        <v>1.5</v>
      </c>
      <c r="T11" s="65">
        <v>1</v>
      </c>
      <c r="U11" s="66">
        <v>1</v>
      </c>
      <c r="V11" s="66">
        <v>0.5</v>
      </c>
      <c r="W11" s="66"/>
      <c r="X11" s="66"/>
      <c r="Y11" s="66"/>
      <c r="Z11" s="66">
        <f t="shared" si="0"/>
        <v>31</v>
      </c>
    </row>
    <row r="12" spans="1:26" ht="15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5">
        <v>2</v>
      </c>
      <c r="U12" s="66"/>
      <c r="V12" s="66">
        <v>1</v>
      </c>
      <c r="W12" s="66"/>
      <c r="X12" s="66"/>
      <c r="Y12" s="66"/>
      <c r="Z12" s="66">
        <f t="shared" si="0"/>
        <v>32</v>
      </c>
    </row>
    <row r="13" spans="1:26" ht="15">
      <c r="A13" s="72" t="s">
        <v>67</v>
      </c>
      <c r="B13" s="55" t="s">
        <v>68</v>
      </c>
      <c r="C13" s="56">
        <v>45770</v>
      </c>
      <c r="D13" s="50">
        <v>45774</v>
      </c>
      <c r="E13" s="69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78"/>
      <c r="U13" s="66"/>
      <c r="V13" s="66"/>
      <c r="W13" s="66"/>
      <c r="X13" s="71">
        <v>1</v>
      </c>
      <c r="Y13" s="71">
        <v>2</v>
      </c>
      <c r="Z13" s="66"/>
    </row>
    <row r="14" spans="1:26">
      <c r="D14" s="58" t="s">
        <v>45</v>
      </c>
      <c r="E14" s="68">
        <f>SUM(E4:E12)</f>
        <v>190.5</v>
      </c>
      <c r="F14" s="68">
        <f>SUM(F4:F13)</f>
        <v>4.5</v>
      </c>
      <c r="G14" s="68">
        <f>SUM(G4:G13)</f>
        <v>0</v>
      </c>
      <c r="H14" s="68">
        <f>SUM(H4:H13)</f>
        <v>0</v>
      </c>
      <c r="I14" s="68">
        <f t="shared" ref="I14:Y14" si="1">SUM(I4:I13)</f>
        <v>0</v>
      </c>
      <c r="J14" s="68">
        <f t="shared" si="1"/>
        <v>0</v>
      </c>
      <c r="K14" s="68">
        <f t="shared" si="1"/>
        <v>4</v>
      </c>
      <c r="L14" s="68">
        <f t="shared" si="1"/>
        <v>5.5</v>
      </c>
      <c r="M14" s="68">
        <f t="shared" si="1"/>
        <v>7.5</v>
      </c>
      <c r="N14" s="68">
        <f t="shared" si="1"/>
        <v>1.25</v>
      </c>
      <c r="O14" s="68">
        <f t="shared" si="1"/>
        <v>4.5</v>
      </c>
      <c r="P14" s="68">
        <f t="shared" si="1"/>
        <v>11.5</v>
      </c>
      <c r="Q14" s="68">
        <f t="shared" si="1"/>
        <v>1.5</v>
      </c>
      <c r="R14" s="68">
        <f t="shared" si="1"/>
        <v>2</v>
      </c>
      <c r="S14" s="68">
        <f t="shared" si="1"/>
        <v>7</v>
      </c>
      <c r="T14" s="68">
        <f t="shared" si="1"/>
        <v>3</v>
      </c>
      <c r="U14" s="68">
        <f t="shared" si="1"/>
        <v>1</v>
      </c>
      <c r="V14" s="68">
        <f t="shared" si="1"/>
        <v>2.5</v>
      </c>
      <c r="W14" s="68">
        <f t="shared" si="1"/>
        <v>0.5</v>
      </c>
      <c r="X14" s="68">
        <f t="shared" si="1"/>
        <v>1</v>
      </c>
      <c r="Y14" s="68">
        <f t="shared" si="1"/>
        <v>2</v>
      </c>
      <c r="Z14" s="68">
        <f>SUM(Z4:Z12)</f>
        <v>134.25</v>
      </c>
    </row>
    <row r="15" spans="1:26">
      <c r="A15" s="64"/>
      <c r="B15" t="s">
        <v>65</v>
      </c>
      <c r="D15" s="58" t="s">
        <v>46</v>
      </c>
      <c r="E15" s="68">
        <f>E14</f>
        <v>190.5</v>
      </c>
      <c r="F15" s="68">
        <f>E15-F14</f>
        <v>186</v>
      </c>
      <c r="G15" s="68">
        <f t="shared" ref="G15:Y15" si="2">F15-G14</f>
        <v>186</v>
      </c>
      <c r="H15" s="68">
        <f t="shared" si="2"/>
        <v>186</v>
      </c>
      <c r="I15" s="68">
        <f t="shared" si="2"/>
        <v>186</v>
      </c>
      <c r="J15" s="68">
        <f t="shared" si="2"/>
        <v>186</v>
      </c>
      <c r="K15" s="68">
        <f t="shared" si="2"/>
        <v>182</v>
      </c>
      <c r="L15" s="68">
        <f t="shared" si="2"/>
        <v>176.5</v>
      </c>
      <c r="M15" s="68">
        <f t="shared" si="2"/>
        <v>169</v>
      </c>
      <c r="N15" s="68">
        <f t="shared" si="2"/>
        <v>167.75</v>
      </c>
      <c r="O15" s="68">
        <f t="shared" si="2"/>
        <v>163.25</v>
      </c>
      <c r="P15" s="68">
        <f t="shared" si="2"/>
        <v>151.75</v>
      </c>
      <c r="Q15" s="68">
        <f t="shared" si="2"/>
        <v>150.25</v>
      </c>
      <c r="R15" s="68">
        <f t="shared" si="2"/>
        <v>148.25</v>
      </c>
      <c r="S15" s="68">
        <f t="shared" si="2"/>
        <v>141.25</v>
      </c>
      <c r="T15" s="68">
        <f t="shared" si="2"/>
        <v>138.25</v>
      </c>
      <c r="U15" s="68">
        <f t="shared" si="2"/>
        <v>137.25</v>
      </c>
      <c r="V15" s="68">
        <f t="shared" si="2"/>
        <v>134.75</v>
      </c>
      <c r="W15" s="68">
        <f t="shared" si="2"/>
        <v>134.25</v>
      </c>
      <c r="X15" s="68">
        <f t="shared" si="2"/>
        <v>133.25</v>
      </c>
      <c r="Y15" s="68">
        <f t="shared" si="2"/>
        <v>131.25</v>
      </c>
      <c r="Z15" s="39"/>
    </row>
    <row r="16" spans="1:26">
      <c r="D16" s="58" t="s">
        <v>47</v>
      </c>
      <c r="E16" s="66">
        <f>E14</f>
        <v>190.5</v>
      </c>
      <c r="F16" s="66">
        <f>$E$16-F2*$E$16/COUNT($F$3:$Y$3)</f>
        <v>180.97499999999999</v>
      </c>
      <c r="G16" s="66">
        <f t="shared" ref="G16:Y16" si="3">$E$16-G2*$E$16/COUNT($F$3:$Y$3)</f>
        <v>171.45</v>
      </c>
      <c r="H16" s="66">
        <f t="shared" si="3"/>
        <v>161.92500000000001</v>
      </c>
      <c r="I16" s="66">
        <f t="shared" si="3"/>
        <v>152.4</v>
      </c>
      <c r="J16" s="66">
        <f t="shared" si="3"/>
        <v>142.875</v>
      </c>
      <c r="K16" s="66">
        <f t="shared" si="3"/>
        <v>133.35</v>
      </c>
      <c r="L16" s="66">
        <f t="shared" si="3"/>
        <v>123.825</v>
      </c>
      <c r="M16" s="66">
        <f t="shared" si="3"/>
        <v>114.3</v>
      </c>
      <c r="N16" s="66">
        <f t="shared" si="3"/>
        <v>104.77500000000001</v>
      </c>
      <c r="O16" s="66">
        <f t="shared" si="3"/>
        <v>95.25</v>
      </c>
      <c r="P16" s="66">
        <f t="shared" si="3"/>
        <v>85.724999999999994</v>
      </c>
      <c r="Q16" s="66">
        <f t="shared" si="3"/>
        <v>76.2</v>
      </c>
      <c r="R16" s="66">
        <f t="shared" si="3"/>
        <v>66.674999999999997</v>
      </c>
      <c r="S16" s="66">
        <f t="shared" si="3"/>
        <v>57.150000000000006</v>
      </c>
      <c r="T16" s="66">
        <f t="shared" si="3"/>
        <v>47.625</v>
      </c>
      <c r="U16" s="66">
        <f t="shared" si="3"/>
        <v>38.099999999999994</v>
      </c>
      <c r="V16" s="66">
        <f t="shared" si="3"/>
        <v>28.574999999999989</v>
      </c>
      <c r="W16" s="66">
        <f t="shared" si="3"/>
        <v>19.050000000000011</v>
      </c>
      <c r="X16" s="66">
        <f t="shared" si="3"/>
        <v>9.5250000000000057</v>
      </c>
      <c r="Y16" s="66">
        <f t="shared" si="3"/>
        <v>0</v>
      </c>
      <c r="Z16" s="39"/>
    </row>
    <row r="18" spans="1:26" ht="26.25">
      <c r="A18" s="1"/>
      <c r="D18" s="52" t="s">
        <v>37</v>
      </c>
      <c r="E18" s="52" t="s">
        <v>36</v>
      </c>
      <c r="F18" s="53">
        <v>45755</v>
      </c>
      <c r="G18" s="53">
        <v>45756</v>
      </c>
      <c r="H18" s="53">
        <v>45757</v>
      </c>
      <c r="I18" s="53">
        <v>45758</v>
      </c>
      <c r="J18" s="53">
        <v>45759</v>
      </c>
      <c r="K18" s="53">
        <v>45760</v>
      </c>
      <c r="L18" s="53">
        <v>45761</v>
      </c>
      <c r="M18" s="53">
        <v>45762</v>
      </c>
      <c r="N18" s="53">
        <v>45763</v>
      </c>
      <c r="O18" s="53">
        <v>45764</v>
      </c>
      <c r="P18" s="53">
        <v>45765</v>
      </c>
      <c r="Q18" s="53">
        <v>45766</v>
      </c>
      <c r="R18" s="53">
        <v>45767</v>
      </c>
      <c r="S18" s="53">
        <v>45768</v>
      </c>
      <c r="T18" s="53">
        <v>45769</v>
      </c>
      <c r="U18" s="53">
        <v>45770</v>
      </c>
      <c r="V18" s="53">
        <v>45771</v>
      </c>
      <c r="W18" s="53">
        <v>45772</v>
      </c>
      <c r="X18" s="53">
        <v>45773</v>
      </c>
      <c r="Y18" s="53">
        <v>45774</v>
      </c>
      <c r="Z18" s="52" t="s">
        <v>43</v>
      </c>
    </row>
    <row r="19" spans="1:26">
      <c r="D19" s="59" t="s">
        <v>38</v>
      </c>
      <c r="E19" s="66">
        <v>30.1</v>
      </c>
      <c r="F19" s="65">
        <v>0.1</v>
      </c>
      <c r="G19" s="66"/>
      <c r="H19" s="66"/>
      <c r="I19" s="66"/>
      <c r="J19" s="66"/>
      <c r="K19" s="66"/>
      <c r="L19" s="65">
        <v>2.5</v>
      </c>
      <c r="M19" s="65">
        <v>2.5</v>
      </c>
      <c r="N19" s="66"/>
      <c r="O19" s="66"/>
      <c r="P19" s="65">
        <v>4.5</v>
      </c>
      <c r="Q19" s="66"/>
      <c r="R19" s="66"/>
      <c r="S19" s="66"/>
      <c r="T19" s="65">
        <v>0.4</v>
      </c>
      <c r="U19" s="66"/>
      <c r="V19" s="66"/>
      <c r="W19" s="66"/>
      <c r="X19" s="66"/>
      <c r="Y19" s="66"/>
      <c r="Z19" s="66">
        <f>E19-SUM(F19:Y19)</f>
        <v>20.100000000000001</v>
      </c>
    </row>
    <row r="20" spans="1:26">
      <c r="D20" s="59" t="s">
        <v>39</v>
      </c>
      <c r="E20" s="66">
        <v>68.099999999999994</v>
      </c>
      <c r="F20" s="65">
        <v>3.1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71">
        <v>0.5</v>
      </c>
      <c r="R20" s="71">
        <v>2</v>
      </c>
      <c r="S20" s="71">
        <v>5.5</v>
      </c>
      <c r="T20" s="65">
        <v>0.4</v>
      </c>
      <c r="U20" s="66"/>
      <c r="V20" s="66"/>
      <c r="W20" s="66"/>
      <c r="X20" s="66"/>
      <c r="Y20" s="66"/>
      <c r="Z20" s="66">
        <f t="shared" ref="Z20:Z22" si="4">E20-SUM(F20:Y20)</f>
        <v>56.599999999999994</v>
      </c>
    </row>
    <row r="21" spans="1:26">
      <c r="D21" s="59" t="s">
        <v>40</v>
      </c>
      <c r="E21" s="66">
        <v>30.1</v>
      </c>
      <c r="F21" s="65">
        <v>0.1</v>
      </c>
      <c r="G21" s="66"/>
      <c r="H21" s="66"/>
      <c r="I21" s="66"/>
      <c r="J21" s="66"/>
      <c r="K21" s="65">
        <v>3</v>
      </c>
      <c r="L21" s="66"/>
      <c r="M21" s="65">
        <v>2</v>
      </c>
      <c r="N21" s="71">
        <v>1</v>
      </c>
      <c r="O21" s="66"/>
      <c r="P21" s="71">
        <v>4</v>
      </c>
      <c r="Q21" s="66"/>
      <c r="R21" s="66"/>
      <c r="S21" s="65">
        <v>1.5</v>
      </c>
      <c r="T21" s="65">
        <v>0.4</v>
      </c>
      <c r="U21" s="71">
        <v>1</v>
      </c>
      <c r="V21" s="71">
        <v>2.5</v>
      </c>
      <c r="W21" s="71">
        <v>2</v>
      </c>
      <c r="X21" s="71">
        <v>1</v>
      </c>
      <c r="Y21" s="71">
        <v>2</v>
      </c>
      <c r="Z21" s="66">
        <f t="shared" si="4"/>
        <v>9.6000000000000014</v>
      </c>
    </row>
    <row r="22" spans="1:26">
      <c r="D22" s="59" t="s">
        <v>41</v>
      </c>
      <c r="E22" s="66">
        <v>32.1</v>
      </c>
      <c r="F22" s="65">
        <v>1.1000000000000001</v>
      </c>
      <c r="G22" s="66"/>
      <c r="H22" s="66"/>
      <c r="I22" s="66"/>
      <c r="J22" s="66"/>
      <c r="K22" s="66"/>
      <c r="L22" s="66"/>
      <c r="M22" s="65">
        <v>1</v>
      </c>
      <c r="N22" s="65">
        <v>0.25</v>
      </c>
      <c r="O22" s="65">
        <v>2.5</v>
      </c>
      <c r="P22" s="65">
        <v>1</v>
      </c>
      <c r="Q22" s="66"/>
      <c r="R22" s="66"/>
      <c r="S22" s="66"/>
      <c r="T22" s="65">
        <v>1.4</v>
      </c>
      <c r="U22" s="66"/>
      <c r="V22" s="66"/>
      <c r="W22" s="65">
        <v>0.5</v>
      </c>
      <c r="X22" s="66"/>
      <c r="Y22" s="66"/>
      <c r="Z22" s="66">
        <f t="shared" si="4"/>
        <v>24.35</v>
      </c>
    </row>
    <row r="23" spans="1:26">
      <c r="D23" s="59" t="s">
        <v>42</v>
      </c>
      <c r="E23" s="66">
        <v>30.1</v>
      </c>
      <c r="F23" s="65">
        <v>0.1</v>
      </c>
      <c r="G23" s="66"/>
      <c r="H23" s="66"/>
      <c r="I23" s="66"/>
      <c r="J23" s="66"/>
      <c r="K23" s="65">
        <v>1</v>
      </c>
      <c r="L23" s="65">
        <v>3</v>
      </c>
      <c r="M23" s="65">
        <v>2</v>
      </c>
      <c r="N23" s="66"/>
      <c r="O23" s="65">
        <v>2</v>
      </c>
      <c r="P23" s="65">
        <v>2</v>
      </c>
      <c r="Q23" s="65">
        <v>1</v>
      </c>
      <c r="R23" s="66"/>
      <c r="S23" s="66"/>
      <c r="T23" s="65">
        <v>0.4</v>
      </c>
      <c r="U23" s="66"/>
      <c r="V23" s="66"/>
      <c r="W23" s="66"/>
      <c r="X23" s="66"/>
      <c r="Y23" s="66"/>
      <c r="Z23" s="66">
        <f>E23-SUM(F23:Y23)</f>
        <v>18.600000000000001</v>
      </c>
    </row>
    <row r="24" spans="1:26">
      <c r="D24" s="60" t="s">
        <v>45</v>
      </c>
      <c r="E24" s="66">
        <f>SUM(E19:E23)</f>
        <v>190.49999999999997</v>
      </c>
      <c r="F24" s="66">
        <f t="shared" ref="F24:Y24" si="5">SUM(F19:F23)</f>
        <v>4.5</v>
      </c>
      <c r="G24" s="66">
        <f t="shared" si="5"/>
        <v>0</v>
      </c>
      <c r="H24" s="66">
        <f t="shared" si="5"/>
        <v>0</v>
      </c>
      <c r="I24" s="66">
        <f t="shared" si="5"/>
        <v>0</v>
      </c>
      <c r="J24" s="66">
        <f t="shared" si="5"/>
        <v>0</v>
      </c>
      <c r="K24" s="66">
        <f t="shared" si="5"/>
        <v>4</v>
      </c>
      <c r="L24" s="66">
        <f t="shared" si="5"/>
        <v>5.5</v>
      </c>
      <c r="M24" s="66">
        <f t="shared" si="5"/>
        <v>7.5</v>
      </c>
      <c r="N24" s="66">
        <f t="shared" si="5"/>
        <v>1.25</v>
      </c>
      <c r="O24" s="66">
        <f t="shared" si="5"/>
        <v>4.5</v>
      </c>
      <c r="P24" s="66">
        <f t="shared" si="5"/>
        <v>11.5</v>
      </c>
      <c r="Q24" s="66">
        <f t="shared" si="5"/>
        <v>1.5</v>
      </c>
      <c r="R24" s="66">
        <f t="shared" si="5"/>
        <v>2</v>
      </c>
      <c r="S24" s="66">
        <f t="shared" si="5"/>
        <v>7</v>
      </c>
      <c r="T24" s="66">
        <f t="shared" si="5"/>
        <v>3</v>
      </c>
      <c r="U24" s="66">
        <f t="shared" si="5"/>
        <v>1</v>
      </c>
      <c r="V24" s="66">
        <f t="shared" si="5"/>
        <v>2.5</v>
      </c>
      <c r="W24" s="66">
        <f t="shared" si="5"/>
        <v>2.5</v>
      </c>
      <c r="X24" s="66">
        <f t="shared" si="5"/>
        <v>1</v>
      </c>
      <c r="Y24" s="66">
        <f t="shared" si="5"/>
        <v>2</v>
      </c>
      <c r="Z24" s="66">
        <f>SUM(Z19:Z23)</f>
        <v>129.24999999999997</v>
      </c>
    </row>
    <row r="25" spans="1:26">
      <c r="D25" s="60" t="s">
        <v>46</v>
      </c>
      <c r="E25" s="66">
        <f>E24</f>
        <v>190.49999999999997</v>
      </c>
      <c r="F25" s="66">
        <f>E25-F24</f>
        <v>185.99999999999997</v>
      </c>
      <c r="G25" s="66">
        <f t="shared" ref="G25:Y25" si="6">F25-G24</f>
        <v>185.99999999999997</v>
      </c>
      <c r="H25" s="66">
        <f t="shared" si="6"/>
        <v>185.99999999999997</v>
      </c>
      <c r="I25" s="66">
        <f t="shared" si="6"/>
        <v>185.99999999999997</v>
      </c>
      <c r="J25" s="66">
        <f t="shared" si="6"/>
        <v>185.99999999999997</v>
      </c>
      <c r="K25" s="66">
        <f t="shared" si="6"/>
        <v>181.99999999999997</v>
      </c>
      <c r="L25" s="66">
        <f t="shared" si="6"/>
        <v>176.49999999999997</v>
      </c>
      <c r="M25" s="66">
        <f t="shared" si="6"/>
        <v>168.99999999999997</v>
      </c>
      <c r="N25" s="66">
        <f t="shared" si="6"/>
        <v>167.74999999999997</v>
      </c>
      <c r="O25" s="66">
        <f t="shared" si="6"/>
        <v>163.24999999999997</v>
      </c>
      <c r="P25" s="66">
        <f t="shared" si="6"/>
        <v>151.74999999999997</v>
      </c>
      <c r="Q25" s="66">
        <f t="shared" si="6"/>
        <v>150.24999999999997</v>
      </c>
      <c r="R25" s="66">
        <f t="shared" si="6"/>
        <v>148.24999999999997</v>
      </c>
      <c r="S25" s="66">
        <f t="shared" si="6"/>
        <v>141.24999999999997</v>
      </c>
      <c r="T25" s="66">
        <f t="shared" si="6"/>
        <v>138.24999999999997</v>
      </c>
      <c r="U25" s="66">
        <f t="shared" si="6"/>
        <v>137.24999999999997</v>
      </c>
      <c r="V25" s="66">
        <f t="shared" si="6"/>
        <v>134.74999999999997</v>
      </c>
      <c r="W25" s="66">
        <f t="shared" si="6"/>
        <v>132.24999999999997</v>
      </c>
      <c r="X25" s="66">
        <f t="shared" si="6"/>
        <v>131.24999999999997</v>
      </c>
      <c r="Y25" s="66">
        <f t="shared" si="6"/>
        <v>129.24999999999997</v>
      </c>
      <c r="Z25" s="38"/>
    </row>
    <row r="26" spans="1:26">
      <c r="D26" s="60" t="s">
        <v>47</v>
      </c>
      <c r="E26" s="66">
        <f>E24</f>
        <v>190.49999999999997</v>
      </c>
      <c r="F26" s="66">
        <f>$E$26-F2*$E$26/COUNT($F$3:$Y$3)</f>
        <v>180.97499999999997</v>
      </c>
      <c r="G26" s="66">
        <f t="shared" ref="G26:Y26" si="7">$E$26-G2*$E$26/COUNT($F$3:$Y$3)</f>
        <v>171.45</v>
      </c>
      <c r="H26" s="66">
        <f t="shared" si="7"/>
        <v>161.92499999999998</v>
      </c>
      <c r="I26" s="66">
        <f t="shared" si="7"/>
        <v>152.39999999999998</v>
      </c>
      <c r="J26" s="66">
        <f t="shared" si="7"/>
        <v>142.87499999999997</v>
      </c>
      <c r="K26" s="66">
        <f t="shared" si="7"/>
        <v>133.34999999999997</v>
      </c>
      <c r="L26" s="66">
        <f t="shared" si="7"/>
        <v>123.82499999999999</v>
      </c>
      <c r="M26" s="66">
        <f t="shared" si="7"/>
        <v>114.29999999999998</v>
      </c>
      <c r="N26" s="66">
        <f t="shared" si="7"/>
        <v>104.77499999999998</v>
      </c>
      <c r="O26" s="66">
        <f t="shared" si="7"/>
        <v>95.249999999999986</v>
      </c>
      <c r="P26" s="66">
        <f t="shared" si="7"/>
        <v>85.724999999999994</v>
      </c>
      <c r="Q26" s="66">
        <f t="shared" si="7"/>
        <v>76.199999999999989</v>
      </c>
      <c r="R26" s="66">
        <f t="shared" si="7"/>
        <v>66.674999999999997</v>
      </c>
      <c r="S26" s="66">
        <f t="shared" si="7"/>
        <v>57.150000000000006</v>
      </c>
      <c r="T26" s="66">
        <f t="shared" si="7"/>
        <v>47.625</v>
      </c>
      <c r="U26" s="66">
        <f t="shared" si="7"/>
        <v>38.099999999999994</v>
      </c>
      <c r="V26" s="66">
        <f t="shared" si="7"/>
        <v>28.574999999999989</v>
      </c>
      <c r="W26" s="66">
        <f t="shared" si="7"/>
        <v>19.049999999999983</v>
      </c>
      <c r="X26" s="66">
        <f t="shared" si="7"/>
        <v>9.5250000000000057</v>
      </c>
      <c r="Y26" s="66">
        <f t="shared" si="7"/>
        <v>0</v>
      </c>
      <c r="Z26" s="38"/>
    </row>
    <row r="27" spans="1:26"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6.25">
      <c r="A28" s="1" t="s">
        <v>44</v>
      </c>
    </row>
    <row r="30" spans="1:26" ht="18">
      <c r="A30" s="61" t="s">
        <v>60</v>
      </c>
      <c r="V30" s="73"/>
    </row>
    <row r="31" spans="1:26">
      <c r="A31" s="67" t="s">
        <v>61</v>
      </c>
      <c r="B31" s="67"/>
    </row>
    <row r="33" spans="1:2" ht="18">
      <c r="A33" s="61" t="s">
        <v>49</v>
      </c>
    </row>
    <row r="34" spans="1:2">
      <c r="A34" s="70" t="s">
        <v>52</v>
      </c>
      <c r="B34" s="70"/>
    </row>
    <row r="35" spans="1:2">
      <c r="A35" s="70" t="s">
        <v>53</v>
      </c>
      <c r="B35" s="70"/>
    </row>
    <row r="36" spans="1:2">
      <c r="A36" t="s">
        <v>54</v>
      </c>
    </row>
    <row r="37" spans="1:2">
      <c r="A37" t="s">
        <v>56</v>
      </c>
    </row>
    <row r="39" spans="1:2" ht="18">
      <c r="A39" s="61" t="s">
        <v>50</v>
      </c>
    </row>
    <row r="40" spans="1:2">
      <c r="A40" s="67" t="s">
        <v>51</v>
      </c>
      <c r="B40" s="67"/>
    </row>
    <row r="41" spans="1:2">
      <c r="A41" s="64" t="s">
        <v>52</v>
      </c>
      <c r="B41" s="64"/>
    </row>
    <row r="42" spans="1:2">
      <c r="A42" s="64" t="s">
        <v>53</v>
      </c>
      <c r="B42" s="64"/>
    </row>
    <row r="43" spans="1:2">
      <c r="A43" t="s">
        <v>54</v>
      </c>
    </row>
    <row r="44" spans="1:2">
      <c r="A44" s="64" t="s">
        <v>55</v>
      </c>
      <c r="B44" s="64"/>
    </row>
    <row r="45" spans="1:2">
      <c r="A45" t="s">
        <v>56</v>
      </c>
    </row>
    <row r="47" spans="1:2" ht="18">
      <c r="A47" s="61" t="s">
        <v>57</v>
      </c>
    </row>
    <row r="48" spans="1:2">
      <c r="A48" s="67" t="s">
        <v>58</v>
      </c>
      <c r="B48" s="67"/>
    </row>
    <row r="49" spans="1:5">
      <c r="A49" t="s">
        <v>52</v>
      </c>
    </row>
    <row r="50" spans="1:5">
      <c r="A50" s="64" t="s">
        <v>53</v>
      </c>
      <c r="B50" s="64"/>
    </row>
    <row r="51" spans="1:5">
      <c r="A51" t="s">
        <v>54</v>
      </c>
    </row>
    <row r="52" spans="1:5">
      <c r="A52" t="s">
        <v>56</v>
      </c>
    </row>
    <row r="53" spans="1:5">
      <c r="A53" t="s">
        <v>59</v>
      </c>
    </row>
    <row r="54" spans="1:5" ht="15">
      <c r="E54" s="48"/>
    </row>
    <row r="55" spans="1:5" ht="18">
      <c r="A55" s="61" t="s">
        <v>62</v>
      </c>
    </row>
    <row r="56" spans="1:5">
      <c r="A56" s="64" t="s">
        <v>52</v>
      </c>
      <c r="B56" s="64"/>
    </row>
    <row r="57" spans="1:5">
      <c r="A57" s="64" t="s">
        <v>53</v>
      </c>
      <c r="B57" s="64"/>
    </row>
    <row r="58" spans="1:5">
      <c r="A58" t="s">
        <v>54</v>
      </c>
    </row>
    <row r="59" spans="1:5">
      <c r="A59" t="s">
        <v>56</v>
      </c>
    </row>
    <row r="61" spans="1:5" ht="18">
      <c r="A61" s="61" t="s">
        <v>63</v>
      </c>
    </row>
    <row r="62" spans="1:5">
      <c r="A62" s="64" t="s">
        <v>52</v>
      </c>
      <c r="B62" s="64"/>
    </row>
    <row r="63" spans="1:5">
      <c r="A63" s="64" t="s">
        <v>53</v>
      </c>
      <c r="B63" s="64"/>
    </row>
    <row r="64" spans="1:5">
      <c r="A64" t="s">
        <v>54</v>
      </c>
    </row>
    <row r="65" spans="1:1">
      <c r="A65" t="s">
        <v>56</v>
      </c>
    </row>
  </sheetData>
  <mergeCells count="3">
    <mergeCell ref="A4:A5"/>
    <mergeCell ref="A6:A8"/>
    <mergeCell ref="A10:A11"/>
  </mergeCells>
  <phoneticPr fontId="15" type="noConversion"/>
  <dataValidations count="1">
    <dataValidation type="list" allowBlank="1" sqref="D19:D23 F26:Z27 E26 E4:E6 E16:Y16 F4:Z13 E19:Z25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color</vt:lpstr>
      <vt:lpstr>'GANTT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Joao Félix</cp:lastModifiedBy>
  <cp:lastPrinted>2018-04-05T18:14:50Z</cp:lastPrinted>
  <dcterms:created xsi:type="dcterms:W3CDTF">2017-01-09T18:01:51Z</dcterms:created>
  <dcterms:modified xsi:type="dcterms:W3CDTF">2025-04-27T11:13:55Z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