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1831EB16-5337-4697-842A-7601CEC2EE5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<sst xmlns="http://schemas.openxmlformats.org/spreadsheetml/2006/main" count="120" uniqueCount="67">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</sst>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211</c:v>
                </c:pt>
                <c:pt idx="6">
                  <c:v>205.5</c:v>
                </c:pt>
                <c:pt idx="7">
                  <c:v>198</c:v>
                </c:pt>
                <c:pt idx="8">
                  <c:v>197.75</c:v>
                </c:pt>
                <c:pt idx="9">
                  <c:v>193.75</c:v>
                </c:pt>
                <c:pt idx="10">
                  <c:v>192.75</c:v>
                </c:pt>
                <c:pt idx="11">
                  <c:v>192.75</c:v>
                </c:pt>
                <c:pt idx="12">
                  <c:v>192.75</c:v>
                </c:pt>
                <c:pt idx="13">
                  <c:v>192.75</c:v>
                </c:pt>
                <c:pt idx="14">
                  <c:v>192.75</c:v>
                </c:pt>
                <c:pt idx="15">
                  <c:v>192.75</c:v>
                </c:pt>
                <c:pt idx="16">
                  <c:v>192.75</c:v>
                </c:pt>
                <c:pt idx="17">
                  <c:v>192.75</c:v>
                </c:pt>
                <c:pt idx="18">
                  <c:v>192.75</c:v>
                </c:pt>
                <c:pt idx="19">
                  <c:v>192.75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G27" sqref="G27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0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1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0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2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1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0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1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zoomScale="85" zoomScaleNormal="100" workbookViewId="0">
      <selection activeCell="E49" sqref="E49"/>
    </sheetView>
  </sheetViews>
  <sheetFormatPr defaultRowHeight="13.8" x14ac:dyDescent="0.25"/>
  <cols>
    <col min="1" max="1" width="19.8984375" customWidth="1"/>
    <col min="2" max="2" width="48.898437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3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3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3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3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0.25</v>
      </c>
      <c r="O7" s="65">
        <v>1.5</v>
      </c>
      <c r="P7" s="66"/>
      <c r="Q7" s="66"/>
      <c r="R7" s="66"/>
      <c r="S7" s="66"/>
      <c r="T7" s="66"/>
      <c r="U7" s="66"/>
      <c r="V7" s="66"/>
      <c r="W7" s="66"/>
      <c r="X7" s="66"/>
      <c r="Y7" s="66"/>
      <c r="Z7" s="66">
        <f t="shared" si="0"/>
        <v>23.25</v>
      </c>
    </row>
    <row r="8" spans="1:26" x14ac:dyDescent="0.25">
      <c r="A8" s="73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1</v>
      </c>
      <c r="Q8" s="66"/>
      <c r="R8" s="66"/>
      <c r="S8" s="66"/>
      <c r="T8" s="66"/>
      <c r="U8" s="66"/>
      <c r="V8" s="66"/>
      <c r="W8" s="66"/>
      <c r="X8" s="66"/>
      <c r="Y8" s="66"/>
      <c r="Z8" s="66">
        <f t="shared" si="0"/>
        <v>20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3" t="s">
        <v>26</v>
      </c>
      <c r="B10" s="55" t="s">
        <v>28</v>
      </c>
      <c r="C10" s="56">
        <v>45763</v>
      </c>
      <c r="D10" s="50">
        <v>45767</v>
      </c>
      <c r="E10" s="69">
        <v>30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0.5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29.5</v>
      </c>
    </row>
    <row r="11" spans="1:26" x14ac:dyDescent="0.25">
      <c r="A11" s="73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>
        <f t="shared" si="0"/>
        <v>35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f t="shared" si="0"/>
        <v>35</v>
      </c>
    </row>
    <row r="13" spans="1:26" x14ac:dyDescent="0.25">
      <c r="D13" s="58" t="s">
        <v>45</v>
      </c>
      <c r="E13" s="68">
        <f>SUM(E4:E12)</f>
        <v>219.5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0.25</v>
      </c>
      <c r="O13" s="68">
        <f t="shared" si="1"/>
        <v>4</v>
      </c>
      <c r="P13" s="68">
        <f t="shared" si="1"/>
        <v>1</v>
      </c>
      <c r="Q13" s="68">
        <f t="shared" si="1"/>
        <v>0</v>
      </c>
      <c r="R13" s="68">
        <f t="shared" si="1"/>
        <v>0</v>
      </c>
      <c r="S13" s="68">
        <f t="shared" si="1"/>
        <v>0</v>
      </c>
      <c r="T13" s="68">
        <f t="shared" si="1"/>
        <v>0</v>
      </c>
      <c r="U13" s="68">
        <f t="shared" si="1"/>
        <v>0</v>
      </c>
      <c r="V13" s="68">
        <f t="shared" si="1"/>
        <v>0</v>
      </c>
      <c r="W13" s="68">
        <f t="shared" si="1"/>
        <v>0</v>
      </c>
      <c r="X13" s="68">
        <f t="shared" si="1"/>
        <v>0</v>
      </c>
      <c r="Y13" s="68">
        <f t="shared" si="1"/>
        <v>0</v>
      </c>
      <c r="Z13" s="68">
        <f>SUM(Z4:Z12)</f>
        <v>192.75</v>
      </c>
    </row>
    <row r="14" spans="1:26" x14ac:dyDescent="0.25">
      <c r="A14" s="64"/>
      <c r="B14" t="s">
        <v>65</v>
      </c>
      <c r="D14" s="58" t="s">
        <v>46</v>
      </c>
      <c r="E14" s="68">
        <f>E13</f>
        <v>219.5</v>
      </c>
      <c r="F14" s="68">
        <f>E14-F13</f>
        <v>215</v>
      </c>
      <c r="G14" s="68">
        <f t="shared" ref="G14:Y14" si="2">F14-G13</f>
        <v>215</v>
      </c>
      <c r="H14" s="68">
        <f t="shared" si="2"/>
        <v>215</v>
      </c>
      <c r="I14" s="68">
        <f t="shared" si="2"/>
        <v>215</v>
      </c>
      <c r="J14" s="68">
        <f t="shared" si="2"/>
        <v>215</v>
      </c>
      <c r="K14" s="68">
        <f t="shared" si="2"/>
        <v>211</v>
      </c>
      <c r="L14" s="68">
        <f t="shared" si="2"/>
        <v>205.5</v>
      </c>
      <c r="M14" s="68">
        <f t="shared" si="2"/>
        <v>198</v>
      </c>
      <c r="N14" s="68">
        <f t="shared" si="2"/>
        <v>197.75</v>
      </c>
      <c r="O14" s="68">
        <f t="shared" si="2"/>
        <v>193.75</v>
      </c>
      <c r="P14" s="68">
        <f t="shared" si="2"/>
        <v>192.75</v>
      </c>
      <c r="Q14" s="68">
        <f t="shared" si="2"/>
        <v>192.75</v>
      </c>
      <c r="R14" s="68">
        <f t="shared" si="2"/>
        <v>192.75</v>
      </c>
      <c r="S14" s="68">
        <f t="shared" si="2"/>
        <v>192.75</v>
      </c>
      <c r="T14" s="68">
        <f t="shared" si="2"/>
        <v>192.75</v>
      </c>
      <c r="U14" s="68">
        <f t="shared" si="2"/>
        <v>192.75</v>
      </c>
      <c r="V14" s="68">
        <f t="shared" si="2"/>
        <v>192.75</v>
      </c>
      <c r="W14" s="68">
        <f t="shared" si="2"/>
        <v>192.75</v>
      </c>
      <c r="X14" s="68">
        <f t="shared" si="2"/>
        <v>192.75</v>
      </c>
      <c r="Y14" s="68">
        <f t="shared" si="2"/>
        <v>192.75</v>
      </c>
      <c r="Z14" s="39"/>
    </row>
    <row r="15" spans="1:26" x14ac:dyDescent="0.25">
      <c r="D15" s="58" t="s">
        <v>47</v>
      </c>
      <c r="E15" s="66">
        <f>E13</f>
        <v>219.5</v>
      </c>
      <c r="F15" s="66">
        <f>$E$15-F2*$E$15/COUNT($F$3:$Y$3)</f>
        <v>208.52500000000001</v>
      </c>
      <c r="G15" s="66">
        <f t="shared" ref="G15:Y15" si="3">$E$15-G2*$E$15/COUNT($F$3:$Y$3)</f>
        <v>197.55</v>
      </c>
      <c r="H15" s="66">
        <f t="shared" si="3"/>
        <v>186.57499999999999</v>
      </c>
      <c r="I15" s="66">
        <f t="shared" si="3"/>
        <v>175.6</v>
      </c>
      <c r="J15" s="66">
        <f t="shared" si="3"/>
        <v>164.625</v>
      </c>
      <c r="K15" s="66">
        <f t="shared" si="3"/>
        <v>153.65</v>
      </c>
      <c r="L15" s="66">
        <f t="shared" si="3"/>
        <v>142.67500000000001</v>
      </c>
      <c r="M15" s="66">
        <f t="shared" si="3"/>
        <v>131.69999999999999</v>
      </c>
      <c r="N15" s="66">
        <f t="shared" si="3"/>
        <v>120.72499999999999</v>
      </c>
      <c r="O15" s="66">
        <f t="shared" si="3"/>
        <v>109.75</v>
      </c>
      <c r="P15" s="66">
        <f t="shared" si="3"/>
        <v>98.775000000000006</v>
      </c>
      <c r="Q15" s="66">
        <f t="shared" si="3"/>
        <v>87.800000000000011</v>
      </c>
      <c r="R15" s="66">
        <f t="shared" si="3"/>
        <v>76.824999999999989</v>
      </c>
      <c r="S15" s="66">
        <f t="shared" si="3"/>
        <v>65.849999999999994</v>
      </c>
      <c r="T15" s="66">
        <f t="shared" si="3"/>
        <v>54.875</v>
      </c>
      <c r="U15" s="66">
        <f t="shared" si="3"/>
        <v>43.900000000000006</v>
      </c>
      <c r="V15" s="66">
        <f t="shared" si="3"/>
        <v>32.925000000000011</v>
      </c>
      <c r="W15" s="66">
        <f t="shared" si="3"/>
        <v>21.949999999999989</v>
      </c>
      <c r="X15" s="66">
        <f t="shared" si="3"/>
        <v>10.974999999999994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f>E18-SUM(F18:Y18)</f>
        <v>25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>
        <f t="shared" ref="Z19:Z21" si="4">E19-SUM(F19:Y19)</f>
        <v>65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>
        <f t="shared" si="4"/>
        <v>25</v>
      </c>
    </row>
    <row r="21" spans="1:26" x14ac:dyDescent="0.25">
      <c r="D21" s="59" t="s">
        <v>41</v>
      </c>
      <c r="E21" s="66">
        <v>61.1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</v>
      </c>
      <c r="P21" s="65">
        <v>1</v>
      </c>
      <c r="Q21" s="66"/>
      <c r="R21" s="66"/>
      <c r="S21" s="66"/>
      <c r="T21" s="66"/>
      <c r="U21" s="66"/>
      <c r="V21" s="66"/>
      <c r="W21" s="66"/>
      <c r="X21" s="66"/>
      <c r="Y21" s="66"/>
      <c r="Z21" s="66">
        <f t="shared" si="4"/>
        <v>55.75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f>E22-SUM(F22:Y22)</f>
        <v>22</v>
      </c>
    </row>
    <row r="23" spans="1:26" x14ac:dyDescent="0.25">
      <c r="D23" s="60" t="s">
        <v>45</v>
      </c>
      <c r="E23" s="66">
        <f>SUM(E18:E22)</f>
        <v>219.49999999999997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0.25</v>
      </c>
      <c r="O23" s="66">
        <f t="shared" si="5"/>
        <v>4</v>
      </c>
      <c r="P23" s="66">
        <f t="shared" si="5"/>
        <v>1</v>
      </c>
      <c r="Q23" s="66">
        <f t="shared" si="5"/>
        <v>0</v>
      </c>
      <c r="R23" s="66">
        <f t="shared" si="5"/>
        <v>0</v>
      </c>
      <c r="S23" s="66">
        <f t="shared" si="5"/>
        <v>0</v>
      </c>
      <c r="T23" s="66">
        <f t="shared" si="5"/>
        <v>0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192.75</v>
      </c>
    </row>
    <row r="24" spans="1:26" x14ac:dyDescent="0.25">
      <c r="D24" s="60" t="s">
        <v>46</v>
      </c>
      <c r="E24" s="66">
        <f>E23</f>
        <v>219.49999999999997</v>
      </c>
      <c r="F24" s="66">
        <f>E24-F23</f>
        <v>214.99999999999997</v>
      </c>
      <c r="G24" s="66">
        <f t="shared" ref="G24:Y24" si="6">F24-G23</f>
        <v>214.99999999999997</v>
      </c>
      <c r="H24" s="66">
        <f t="shared" si="6"/>
        <v>214.99999999999997</v>
      </c>
      <c r="I24" s="66">
        <f t="shared" si="6"/>
        <v>214.99999999999997</v>
      </c>
      <c r="J24" s="66">
        <f t="shared" si="6"/>
        <v>214.99999999999997</v>
      </c>
      <c r="K24" s="66">
        <f t="shared" si="6"/>
        <v>210.99999999999997</v>
      </c>
      <c r="L24" s="66">
        <f t="shared" si="6"/>
        <v>205.49999999999997</v>
      </c>
      <c r="M24" s="66">
        <f t="shared" si="6"/>
        <v>197.99999999999997</v>
      </c>
      <c r="N24" s="66">
        <f t="shared" si="6"/>
        <v>197.74999999999997</v>
      </c>
      <c r="O24" s="66">
        <f t="shared" si="6"/>
        <v>193.74999999999997</v>
      </c>
      <c r="P24" s="66">
        <f t="shared" si="6"/>
        <v>192.74999999999997</v>
      </c>
      <c r="Q24" s="66">
        <f t="shared" si="6"/>
        <v>192.74999999999997</v>
      </c>
      <c r="R24" s="66">
        <f t="shared" si="6"/>
        <v>192.74999999999997</v>
      </c>
      <c r="S24" s="66">
        <f t="shared" si="6"/>
        <v>192.74999999999997</v>
      </c>
      <c r="T24" s="66">
        <f t="shared" si="6"/>
        <v>192.74999999999997</v>
      </c>
      <c r="U24" s="66">
        <f t="shared" si="6"/>
        <v>192.74999999999997</v>
      </c>
      <c r="V24" s="66">
        <f t="shared" si="6"/>
        <v>192.74999999999997</v>
      </c>
      <c r="W24" s="66">
        <f t="shared" si="6"/>
        <v>192.74999999999997</v>
      </c>
      <c r="X24" s="66">
        <f t="shared" si="6"/>
        <v>192.74999999999997</v>
      </c>
      <c r="Y24" s="66">
        <f t="shared" si="6"/>
        <v>192.74999999999997</v>
      </c>
      <c r="Z24" s="38"/>
    </row>
    <row r="25" spans="1:26" x14ac:dyDescent="0.25">
      <c r="D25" s="60" t="s">
        <v>47</v>
      </c>
      <c r="E25" s="66">
        <f>E23</f>
        <v>219.49999999999997</v>
      </c>
      <c r="F25" s="66">
        <f>$E$25-F2*$E$25/COUNT($F$3:$Y$3)</f>
        <v>208.52499999999998</v>
      </c>
      <c r="G25" s="66">
        <f t="shared" ref="G25:Y25" si="7">$E$25-G2*$E$25/COUNT($F$3:$Y$3)</f>
        <v>197.54999999999998</v>
      </c>
      <c r="H25" s="66">
        <f t="shared" si="7"/>
        <v>186.57499999999999</v>
      </c>
      <c r="I25" s="66">
        <f t="shared" si="7"/>
        <v>175.59999999999997</v>
      </c>
      <c r="J25" s="66">
        <f t="shared" si="7"/>
        <v>164.625</v>
      </c>
      <c r="K25" s="66">
        <f t="shared" si="7"/>
        <v>153.64999999999998</v>
      </c>
      <c r="L25" s="66">
        <f t="shared" si="7"/>
        <v>142.67499999999998</v>
      </c>
      <c r="M25" s="66">
        <f t="shared" si="7"/>
        <v>131.69999999999999</v>
      </c>
      <c r="N25" s="66">
        <f t="shared" si="7"/>
        <v>120.72499999999998</v>
      </c>
      <c r="O25" s="66">
        <f t="shared" si="7"/>
        <v>109.75</v>
      </c>
      <c r="P25" s="66">
        <f t="shared" si="7"/>
        <v>98.774999999999991</v>
      </c>
      <c r="Q25" s="66">
        <f t="shared" si="7"/>
        <v>87.799999999999983</v>
      </c>
      <c r="R25" s="66">
        <f t="shared" si="7"/>
        <v>76.824999999999989</v>
      </c>
      <c r="S25" s="66">
        <f t="shared" si="7"/>
        <v>65.849999999999994</v>
      </c>
      <c r="T25" s="66">
        <f t="shared" si="7"/>
        <v>54.875</v>
      </c>
      <c r="U25" s="66">
        <f t="shared" si="7"/>
        <v>43.900000000000006</v>
      </c>
      <c r="V25" s="66">
        <f t="shared" si="7"/>
        <v>32.924999999999983</v>
      </c>
      <c r="W25" s="66">
        <f t="shared" si="7"/>
        <v>21.949999999999989</v>
      </c>
      <c r="X25" s="66">
        <f t="shared" si="7"/>
        <v>10.975000000000023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</row>
    <row r="30" spans="1:26" x14ac:dyDescent="0.25">
      <c r="A30" s="67" t="s">
        <v>61</v>
      </c>
      <c r="B30" s="67"/>
    </row>
    <row r="32" spans="1:26" ht="17.399999999999999" x14ac:dyDescent="0.3">
      <c r="A32" s="61" t="s">
        <v>49</v>
      </c>
    </row>
    <row r="33" spans="1:2" x14ac:dyDescent="0.25">
      <c r="A33" t="s">
        <v>52</v>
      </c>
    </row>
    <row r="34" spans="1:2" x14ac:dyDescent="0.25">
      <c r="A34" s="64" t="s">
        <v>53</v>
      </c>
      <c r="B34" s="64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67" t="s">
        <v>51</v>
      </c>
      <c r="B39" s="67"/>
    </row>
    <row r="40" spans="1:2" x14ac:dyDescent="0.25">
      <c r="A40" s="64" t="s">
        <v>52</v>
      </c>
      <c r="B40" s="64"/>
    </row>
    <row r="41" spans="1:2" x14ac:dyDescent="0.25">
      <c r="A41" s="64" t="s">
        <v>53</v>
      </c>
      <c r="B41" s="64"/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67" t="s">
        <v>58</v>
      </c>
      <c r="B47" s="67"/>
    </row>
    <row r="48" spans="1:2" x14ac:dyDescent="0.25">
      <c r="A48" t="s">
        <v>52</v>
      </c>
    </row>
    <row r="49" spans="1:5" x14ac:dyDescent="0.25">
      <c r="A49" t="s">
        <v>53</v>
      </c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s="64" t="s">
        <v>52</v>
      </c>
      <c r="B61" s="64"/>
    </row>
    <row r="62" spans="1:5" x14ac:dyDescent="0.25">
      <c r="A62" s="64" t="s">
        <v>53</v>
      </c>
      <c r="B62" s="64"/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2025-04-18T16:47:34Z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