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38c7e856223f2f4/Documentos/"/>
    </mc:Choice>
  </mc:AlternateContent>
  <xr:revisionPtr revIDLastSave="13" documentId="8_{35720848-61E5-4543-B4CE-54CCBE0AD4E6}" xr6:coauthVersionLast="47" xr6:coauthVersionMax="47" xr10:uidLastSave="{002252C1-73E3-47AD-ADAF-9A7F96A7E6B0}"/>
  <bookViews>
    <workbookView xWindow="-108" yWindow="-108" windowWidth="23256" windowHeight="12456" xr2:uid="{910FA568-B922-4CE0-9495-F941F38BB2E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K21" i="1"/>
  <c r="K20" i="1"/>
  <c r="K19" i="1"/>
  <c r="K18" i="1"/>
  <c r="K17" i="1"/>
  <c r="K16" i="1"/>
  <c r="K15" i="1"/>
  <c r="K14" i="1"/>
  <c r="K13" i="1"/>
  <c r="D41" i="1"/>
  <c r="D40" i="1"/>
  <c r="D39" i="1"/>
  <c r="D38" i="1"/>
  <c r="D37" i="1"/>
  <c r="D36" i="1"/>
  <c r="D35" i="1"/>
  <c r="D34" i="1"/>
  <c r="D33" i="1"/>
  <c r="D32" i="1"/>
  <c r="G31" i="1"/>
  <c r="N13" i="1"/>
  <c r="N12" i="1"/>
  <c r="G33" i="1"/>
  <c r="G34" i="1"/>
  <c r="G35" i="1"/>
  <c r="G36" i="1"/>
  <c r="G37" i="1"/>
  <c r="G38" i="1"/>
  <c r="G39" i="1"/>
  <c r="G40" i="1"/>
  <c r="G41" i="1"/>
  <c r="N14" i="1"/>
  <c r="N15" i="1"/>
  <c r="N16" i="1"/>
  <c r="N17" i="1"/>
  <c r="N18" i="1"/>
  <c r="N19" i="1"/>
  <c r="N20" i="1"/>
  <c r="N21" i="1"/>
  <c r="N22" i="1"/>
  <c r="C15" i="1"/>
  <c r="C16" i="1"/>
  <c r="C17" i="1"/>
  <c r="C18" i="1"/>
  <c r="C19" i="1"/>
  <c r="C20" i="1"/>
  <c r="C21" i="1"/>
  <c r="C22" i="1"/>
  <c r="C23" i="1"/>
  <c r="C14" i="1"/>
  <c r="F23" i="1"/>
  <c r="F20" i="1"/>
  <c r="F21" i="1"/>
  <c r="F22" i="1"/>
  <c r="F19" i="1"/>
  <c r="E19" i="1"/>
  <c r="E20" i="1"/>
  <c r="E21" i="1"/>
  <c r="E22" i="1"/>
  <c r="E18" i="1"/>
  <c r="F18" i="1" s="1"/>
  <c r="E15" i="1"/>
  <c r="E16" i="1"/>
  <c r="E17" i="1"/>
  <c r="E23" i="1"/>
  <c r="E14" i="1"/>
  <c r="D15" i="1"/>
  <c r="D16" i="1"/>
  <c r="F16" i="1" s="1"/>
  <c r="D17" i="1"/>
  <c r="D18" i="1"/>
  <c r="D19" i="1"/>
  <c r="D20" i="1"/>
  <c r="D21" i="1"/>
  <c r="D22" i="1"/>
  <c r="D23" i="1"/>
  <c r="D14" i="1"/>
  <c r="F14" i="1" s="1"/>
  <c r="F31" i="1"/>
  <c r="E31" i="1"/>
  <c r="F38" i="1"/>
  <c r="E33" i="1"/>
  <c r="E34" i="1"/>
  <c r="E35" i="1"/>
  <c r="F35" i="1" s="1"/>
  <c r="E36" i="1"/>
  <c r="E37" i="1"/>
  <c r="E38" i="1"/>
  <c r="E39" i="1"/>
  <c r="E40" i="1"/>
  <c r="E41" i="1"/>
  <c r="E32" i="1"/>
  <c r="F32" i="1" s="1"/>
  <c r="G32" i="1" s="1"/>
  <c r="F41" i="1"/>
  <c r="F40" i="1"/>
  <c r="F39" i="1"/>
  <c r="F37" i="1"/>
  <c r="F36" i="1"/>
  <c r="F34" i="1"/>
  <c r="F33" i="1"/>
  <c r="M19" i="1"/>
  <c r="M22" i="1"/>
  <c r="L13" i="1"/>
  <c r="M13" i="1" s="1"/>
  <c r="M12" i="1"/>
  <c r="L12" i="1"/>
  <c r="M14" i="1"/>
  <c r="M15" i="1"/>
  <c r="M17" i="1"/>
  <c r="M18" i="1"/>
  <c r="M20" i="1"/>
  <c r="M21" i="1"/>
  <c r="M16" i="1"/>
  <c r="L14" i="1"/>
  <c r="L15" i="1"/>
  <c r="L16" i="1"/>
  <c r="L17" i="1"/>
  <c r="L18" i="1"/>
  <c r="L19" i="1"/>
  <c r="L20" i="1"/>
  <c r="L21" i="1"/>
  <c r="L22" i="1"/>
  <c r="E13" i="1"/>
  <c r="F13" i="1" s="1"/>
  <c r="D13" i="1"/>
  <c r="F15" i="1"/>
  <c r="F17" i="1"/>
</calcChain>
</file>

<file path=xl/sharedStrings.xml><?xml version="1.0" encoding="utf-8"?>
<sst xmlns="http://schemas.openxmlformats.org/spreadsheetml/2006/main" count="23" uniqueCount="11">
  <si>
    <t>pulso 1</t>
  </si>
  <si>
    <t>armonico</t>
  </si>
  <si>
    <t>frecuencia</t>
  </si>
  <si>
    <t>Magnitud V</t>
  </si>
  <si>
    <t>Magnitud RMS</t>
  </si>
  <si>
    <t>Magnitud dB</t>
  </si>
  <si>
    <t xml:space="preserve">amplitud </t>
  </si>
  <si>
    <t>tao</t>
  </si>
  <si>
    <t>T</t>
  </si>
  <si>
    <t>Ciclo util</t>
  </si>
  <si>
    <t xml:space="preserve">frecuencia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</si>
</sst>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9637B-37E9-478A-AB50-FD7CD0790F9D}">
  <dimension ref="A2:N41"/>
  <sheetViews>
    <sheetView tabSelected="1" topLeftCell="A4" workbookViewId="0">
      <selection activeCell="L13" sqref="L13"/>
    </sheetView>
  </sheetViews>
  <sheetFormatPr baseColWidth="10" defaultRowHeight="14.4" x14ac:dyDescent="0.3"/>
  <cols>
    <col min="4" max="4" width="12.21875" bestFit="1" customWidth="1"/>
    <col min="5" max="5" width="13.44140625" customWidth="1"/>
    <col min="6" max="6" width="12.5546875" bestFit="1" customWidth="1"/>
  </cols>
  <sheetData>
    <row r="2" spans="1:14" x14ac:dyDescent="0.3">
      <c r="B2" t="s">
        <v>6</v>
      </c>
    </row>
    <row r="3" spans="1:14" x14ac:dyDescent="0.3">
      <c r="B3">
        <v>1.5</v>
      </c>
    </row>
    <row r="9" spans="1:14" x14ac:dyDescent="0.3">
      <c r="A9" t="s">
        <v>9</v>
      </c>
      <c r="B9" t="s">
        <v>8</v>
      </c>
      <c r="C9" t="s">
        <v>7</v>
      </c>
      <c r="D9" t="s">
        <v>10</v>
      </c>
      <c r="I9" t="s">
        <v>9</v>
      </c>
    </row>
    <row r="10" spans="1:14" x14ac:dyDescent="0.3">
      <c r="A10">
        <v>0.2</v>
      </c>
      <c r="B10">
        <v>2.8499999999999999E-4</v>
      </c>
      <c r="C10">
        <v>5.7139999999999998E-5</v>
      </c>
      <c r="D10">
        <v>3500</v>
      </c>
      <c r="I10">
        <v>0.3</v>
      </c>
    </row>
    <row r="11" spans="1:14" x14ac:dyDescent="0.3">
      <c r="B11" t="s">
        <v>0</v>
      </c>
      <c r="J11" t="s">
        <v>1</v>
      </c>
      <c r="K11" t="s">
        <v>2</v>
      </c>
      <c r="L11" t="s">
        <v>3</v>
      </c>
      <c r="M11" t="s">
        <v>4</v>
      </c>
      <c r="N11" t="s">
        <v>5</v>
      </c>
    </row>
    <row r="12" spans="1:14" x14ac:dyDescent="0.3">
      <c r="B12" t="s">
        <v>1</v>
      </c>
      <c r="C12" t="s">
        <v>2</v>
      </c>
      <c r="D12" t="s">
        <v>3</v>
      </c>
      <c r="E12" t="s">
        <v>4</v>
      </c>
      <c r="F12" t="s">
        <v>5</v>
      </c>
      <c r="J12">
        <v>0</v>
      </c>
      <c r="K12">
        <v>0</v>
      </c>
      <c r="L12">
        <f>I10*B3</f>
        <v>0.44999999999999996</v>
      </c>
      <c r="M12" s="1">
        <f>I10*B3</f>
        <v>0.44999999999999996</v>
      </c>
      <c r="N12">
        <f>20*LOG(M12)</f>
        <v>-6.9357497244931281</v>
      </c>
    </row>
    <row r="13" spans="1:14" x14ac:dyDescent="0.3">
      <c r="B13">
        <v>0</v>
      </c>
      <c r="C13">
        <v>0</v>
      </c>
      <c r="D13">
        <f>A10*B3</f>
        <v>0.30000000000000004</v>
      </c>
      <c r="E13" s="1">
        <f>A10*B3</f>
        <v>0.30000000000000004</v>
      </c>
      <c r="F13">
        <f>20*LOG(E13)</f>
        <v>-10.45757490560675</v>
      </c>
      <c r="J13">
        <v>1</v>
      </c>
      <c r="K13">
        <f>$D$10*J13</f>
        <v>3500</v>
      </c>
      <c r="L13" s="1">
        <f>2*1.5*0.3*((SIN(PI()*0.3*J13)))/(PI()*0.3*J13)</f>
        <v>0.77255432220072573</v>
      </c>
      <c r="M13" s="1">
        <f t="shared" ref="M13:M15" si="0">ABS(L13/SQRT(2))</f>
        <v>0.54627840006311001</v>
      </c>
      <c r="N13">
        <f>20*LOG(M13)</f>
        <v>-5.2517194244092913</v>
      </c>
    </row>
    <row r="14" spans="1:14" x14ac:dyDescent="0.3">
      <c r="B14">
        <v>1</v>
      </c>
      <c r="C14">
        <f>$D$10*B14</f>
        <v>3500</v>
      </c>
      <c r="D14" s="1">
        <f>2*2*0.2*((SIN(PI()*0.2*B14)))/(PI()*0.2*B14)</f>
        <v>0.74839142703091122</v>
      </c>
      <c r="E14" s="1">
        <f>ABS(D14/SQRT(2))</f>
        <v>0.5291926530354345</v>
      </c>
      <c r="F14">
        <f t="shared" ref="F14:F18" si="1">20*LOG(E14)</f>
        <v>-5.5277238780625604</v>
      </c>
      <c r="J14">
        <v>2</v>
      </c>
      <c r="K14">
        <f t="shared" ref="K14:K22" si="2">$D$10*J14</f>
        <v>7000</v>
      </c>
      <c r="L14" s="1">
        <f t="shared" ref="L14:L22" si="3">2*1.5*0.3*((SIN(PI()*0.3*J14)))/(PI()*0.3*J14)</f>
        <v>0.45409603718439417</v>
      </c>
      <c r="M14" s="1">
        <f t="shared" si="0"/>
        <v>0.32109438720302375</v>
      </c>
      <c r="N14">
        <f t="shared" ref="N14:N22" si="4">20*LOG(M14)</f>
        <v>-9.8673457185086075</v>
      </c>
    </row>
    <row r="15" spans="1:14" x14ac:dyDescent="0.3">
      <c r="B15">
        <v>2</v>
      </c>
      <c r="C15">
        <f t="shared" ref="C15:C23" si="5">$D$10*B15</f>
        <v>7000</v>
      </c>
      <c r="D15" s="1">
        <f t="shared" ref="D15:D23" si="6">2*2*0.2*((SIN(PI()*0.2*B15)))/(PI()*0.2*B15)</f>
        <v>0.6054613829125256</v>
      </c>
      <c r="E15" s="1">
        <f t="shared" ref="E15:E23" si="7">ABS(D15/SQRT(2))</f>
        <v>0.42812584960403166</v>
      </c>
      <c r="F15">
        <f t="shared" si="1"/>
        <v>-7.3685709863426085</v>
      </c>
      <c r="J15">
        <v>3</v>
      </c>
      <c r="K15">
        <f t="shared" si="2"/>
        <v>10500</v>
      </c>
      <c r="L15" s="1">
        <f t="shared" si="3"/>
        <v>9.8363164308346615E-2</v>
      </c>
      <c r="M15" s="1">
        <f t="shared" si="0"/>
        <v>6.955326050139847E-2</v>
      </c>
      <c r="N15">
        <f t="shared" si="4"/>
        <v>-23.153650128801686</v>
      </c>
    </row>
    <row r="16" spans="1:14" x14ac:dyDescent="0.3">
      <c r="B16">
        <v>3</v>
      </c>
      <c r="C16">
        <f t="shared" si="5"/>
        <v>10500</v>
      </c>
      <c r="D16" s="1">
        <f t="shared" si="6"/>
        <v>0.40364092194168377</v>
      </c>
      <c r="E16" s="1">
        <f t="shared" si="7"/>
        <v>0.28541723306935446</v>
      </c>
      <c r="F16">
        <f t="shared" si="1"/>
        <v>-10.890396167456233</v>
      </c>
      <c r="J16">
        <v>4</v>
      </c>
      <c r="K16">
        <f t="shared" si="2"/>
        <v>14000</v>
      </c>
      <c r="L16" s="1">
        <f t="shared" si="3"/>
        <v>-0.14032339256829585</v>
      </c>
      <c r="M16" s="1">
        <f>ABS(L16/SQRT(2))</f>
        <v>9.9223622444143969E-2</v>
      </c>
      <c r="N16">
        <f t="shared" si="4"/>
        <v>-20.067698436787808</v>
      </c>
    </row>
    <row r="17" spans="2:14" x14ac:dyDescent="0.3">
      <c r="B17">
        <v>4</v>
      </c>
      <c r="C17">
        <f t="shared" si="5"/>
        <v>14000</v>
      </c>
      <c r="D17" s="1">
        <f t="shared" si="6"/>
        <v>0.18709785675772786</v>
      </c>
      <c r="E17" s="1">
        <f t="shared" si="7"/>
        <v>0.13229816325885868</v>
      </c>
      <c r="F17">
        <f t="shared" si="1"/>
        <v>-17.568923704621803</v>
      </c>
      <c r="J17">
        <v>5</v>
      </c>
      <c r="K17">
        <f t="shared" si="2"/>
        <v>17500</v>
      </c>
      <c r="L17" s="1">
        <f t="shared" si="3"/>
        <v>-0.19098593171027439</v>
      </c>
      <c r="M17" s="1">
        <f t="shared" ref="M17:M21" si="8">ABS(L17/SQRT(2))</f>
        <v>0.13504744742356589</v>
      </c>
      <c r="N17">
        <f t="shared" si="4"/>
        <v>-17.390272402849618</v>
      </c>
    </row>
    <row r="18" spans="2:14" x14ac:dyDescent="0.3">
      <c r="B18">
        <v>5</v>
      </c>
      <c r="C18">
        <f t="shared" si="5"/>
        <v>17500</v>
      </c>
      <c r="D18" s="1">
        <f t="shared" si="6"/>
        <v>3.1198149219216791E-17</v>
      </c>
      <c r="E18" s="1">
        <f>(D18/SQRT(2))</f>
        <v>2.2060422873377985E-17</v>
      </c>
      <c r="F18">
        <f t="shared" si="1"/>
        <v>-333.12772333763149</v>
      </c>
      <c r="J18">
        <v>6</v>
      </c>
      <c r="K18">
        <f t="shared" si="2"/>
        <v>21000</v>
      </c>
      <c r="L18" s="1">
        <f t="shared" si="3"/>
        <v>-9.354892837886393E-2</v>
      </c>
      <c r="M18" s="1">
        <f t="shared" si="8"/>
        <v>6.614908162942934E-2</v>
      </c>
      <c r="N18">
        <f t="shared" si="4"/>
        <v>-23.589523617901428</v>
      </c>
    </row>
    <row r="19" spans="2:14" x14ac:dyDescent="0.3">
      <c r="B19">
        <v>6</v>
      </c>
      <c r="C19">
        <f t="shared" si="5"/>
        <v>21000</v>
      </c>
      <c r="D19" s="1">
        <f t="shared" si="6"/>
        <v>-0.12473190450515187</v>
      </c>
      <c r="E19" s="1">
        <f t="shared" si="7"/>
        <v>8.8198775505905755E-2</v>
      </c>
      <c r="F19">
        <f>20*LOG(E19)</f>
        <v>-21.090748885735433</v>
      </c>
      <c r="J19">
        <v>7</v>
      </c>
      <c r="K19">
        <f t="shared" si="2"/>
        <v>24500</v>
      </c>
      <c r="L19" s="1">
        <f t="shared" si="3"/>
        <v>4.2155641846434215E-2</v>
      </c>
      <c r="M19" s="1">
        <f>L19/SQRT(2)</f>
        <v>2.9808540214885024E-2</v>
      </c>
      <c r="N19">
        <f t="shared" si="4"/>
        <v>-30.513185834693584</v>
      </c>
    </row>
    <row r="20" spans="2:14" x14ac:dyDescent="0.3">
      <c r="B20">
        <v>7</v>
      </c>
      <c r="C20">
        <f t="shared" si="5"/>
        <v>24500</v>
      </c>
      <c r="D20" s="1">
        <f t="shared" si="6"/>
        <v>-0.17298896654643589</v>
      </c>
      <c r="E20" s="1">
        <f t="shared" si="7"/>
        <v>0.12232167131543763</v>
      </c>
      <c r="F20">
        <f t="shared" ref="F20:F22" si="9">20*LOG(E20)</f>
        <v>-18.249931873348121</v>
      </c>
      <c r="J20">
        <v>8</v>
      </c>
      <c r="K20">
        <f t="shared" si="2"/>
        <v>28000</v>
      </c>
      <c r="L20" s="1">
        <f t="shared" si="3"/>
        <v>0.11352400929609853</v>
      </c>
      <c r="M20" s="1">
        <f t="shared" si="8"/>
        <v>8.0273596800755923E-2</v>
      </c>
      <c r="N20">
        <f t="shared" si="4"/>
        <v>-21.908545545067856</v>
      </c>
    </row>
    <row r="21" spans="2:14" x14ac:dyDescent="0.3">
      <c r="B21">
        <v>8</v>
      </c>
      <c r="C21">
        <f t="shared" si="5"/>
        <v>28000</v>
      </c>
      <c r="D21" s="1">
        <f t="shared" si="6"/>
        <v>-0.15136534572813143</v>
      </c>
      <c r="E21" s="1">
        <f t="shared" si="7"/>
        <v>0.10703146240100794</v>
      </c>
      <c r="F21">
        <f t="shared" si="9"/>
        <v>-19.409770812901854</v>
      </c>
      <c r="J21">
        <v>9</v>
      </c>
      <c r="K21">
        <f t="shared" si="2"/>
        <v>31500</v>
      </c>
      <c r="L21" s="1">
        <f t="shared" si="3"/>
        <v>8.5839369133414001E-2</v>
      </c>
      <c r="M21" s="1">
        <f t="shared" si="8"/>
        <v>6.0697600007012249E-2</v>
      </c>
      <c r="N21">
        <f t="shared" si="4"/>
        <v>-24.336569613195785</v>
      </c>
    </row>
    <row r="22" spans="2:14" x14ac:dyDescent="0.3">
      <c r="B22">
        <v>9</v>
      </c>
      <c r="C22">
        <f t="shared" si="5"/>
        <v>31500</v>
      </c>
      <c r="D22" s="1">
        <f t="shared" si="6"/>
        <v>-8.3154603003434621E-2</v>
      </c>
      <c r="E22" s="1">
        <f t="shared" si="7"/>
        <v>5.8799183670603869E-2</v>
      </c>
      <c r="F22">
        <f t="shared" si="9"/>
        <v>-24.612574066849049</v>
      </c>
      <c r="J22">
        <v>10</v>
      </c>
      <c r="K22">
        <f t="shared" si="2"/>
        <v>35000</v>
      </c>
      <c r="L22" s="1">
        <f t="shared" si="3"/>
        <v>3.509791787161888E-17</v>
      </c>
      <c r="M22" s="1">
        <f>ABS(L22/SQRT(2))</f>
        <v>2.4817975732550226E-17</v>
      </c>
      <c r="N22">
        <f t="shared" si="4"/>
        <v>-332.10467288868392</v>
      </c>
    </row>
    <row r="23" spans="2:14" x14ac:dyDescent="0.3">
      <c r="B23">
        <v>10</v>
      </c>
      <c r="C23">
        <f t="shared" si="5"/>
        <v>35000</v>
      </c>
      <c r="D23" s="1">
        <f t="shared" si="6"/>
        <v>-3.1198149219216791E-17</v>
      </c>
      <c r="E23" s="1">
        <f t="shared" si="7"/>
        <v>2.2060422873377985E-17</v>
      </c>
      <c r="F23">
        <f>20*LOG(E23)</f>
        <v>-333.12772333763149</v>
      </c>
    </row>
    <row r="28" spans="2:14" x14ac:dyDescent="0.3">
      <c r="B28" t="s">
        <v>9</v>
      </c>
    </row>
    <row r="29" spans="2:14" x14ac:dyDescent="0.3">
      <c r="B29">
        <v>0.8</v>
      </c>
    </row>
    <row r="30" spans="2:14" x14ac:dyDescent="0.3">
      <c r="C30" t="s">
        <v>1</v>
      </c>
      <c r="D30" t="s">
        <v>2</v>
      </c>
      <c r="E30" t="s">
        <v>3</v>
      </c>
      <c r="F30" t="s">
        <v>4</v>
      </c>
      <c r="G30" t="s">
        <v>5</v>
      </c>
    </row>
    <row r="31" spans="2:14" x14ac:dyDescent="0.3">
      <c r="C31">
        <v>0</v>
      </c>
      <c r="D31">
        <v>0</v>
      </c>
      <c r="E31" s="1">
        <f>B29*B3</f>
        <v>1.2000000000000002</v>
      </c>
      <c r="F31" s="1">
        <f>B29*B3</f>
        <v>1.2000000000000002</v>
      </c>
      <c r="G31">
        <f>20*LOG(F31)</f>
        <v>1.5836249209524977</v>
      </c>
    </row>
    <row r="32" spans="2:14" x14ac:dyDescent="0.3">
      <c r="C32">
        <v>1</v>
      </c>
      <c r="D32">
        <f>$D$10*C32</f>
        <v>3500</v>
      </c>
      <c r="E32" s="1">
        <f>2*1.5*0.8*((SIN(PI()*0.8*C32)))/(PI()*0.8*C32)</f>
        <v>0.56129357027318361</v>
      </c>
      <c r="F32" s="1">
        <f t="shared" ref="F32:F34" si="10">ABS(E32/SQRT(2))</f>
        <v>0.39689448977657604</v>
      </c>
      <c r="G32">
        <f t="shared" ref="G32:G41" si="11">20*LOG(F32)</f>
        <v>-8.0264986102285558</v>
      </c>
    </row>
    <row r="33" spans="3:7" x14ac:dyDescent="0.3">
      <c r="C33">
        <v>2</v>
      </c>
      <c r="D33">
        <f t="shared" ref="D33:D41" si="12">$D$10*C33</f>
        <v>7000</v>
      </c>
      <c r="E33" s="1">
        <f t="shared" ref="E33:E41" si="13">2*1.5*0.8*((SIN(PI()*0.8*C33)))/(PI()*0.8*C33)</f>
        <v>-0.45409603718439429</v>
      </c>
      <c r="F33" s="1">
        <f t="shared" si="10"/>
        <v>0.3210943872030238</v>
      </c>
      <c r="G33">
        <f t="shared" si="11"/>
        <v>-9.8673457185086058</v>
      </c>
    </row>
    <row r="34" spans="3:7" x14ac:dyDescent="0.3">
      <c r="C34">
        <v>3</v>
      </c>
      <c r="D34">
        <f t="shared" si="12"/>
        <v>10500</v>
      </c>
      <c r="E34" s="1">
        <f t="shared" si="13"/>
        <v>0.3027306914562628</v>
      </c>
      <c r="F34" s="1">
        <f t="shared" si="10"/>
        <v>0.21406292480201583</v>
      </c>
      <c r="G34">
        <f t="shared" si="11"/>
        <v>-13.389170899622231</v>
      </c>
    </row>
    <row r="35" spans="3:7" x14ac:dyDescent="0.3">
      <c r="C35">
        <v>4</v>
      </c>
      <c r="D35">
        <f t="shared" si="12"/>
        <v>14000</v>
      </c>
      <c r="E35" s="1">
        <f t="shared" si="13"/>
        <v>-0.14032339256829579</v>
      </c>
      <c r="F35" s="1">
        <f>ABS(E35/SQRT(2))</f>
        <v>9.9223622444143927E-2</v>
      </c>
      <c r="G35">
        <f t="shared" si="11"/>
        <v>-20.067698436787808</v>
      </c>
    </row>
    <row r="36" spans="3:7" x14ac:dyDescent="0.3">
      <c r="C36">
        <v>5</v>
      </c>
      <c r="D36">
        <f t="shared" si="12"/>
        <v>17500</v>
      </c>
      <c r="E36" s="1">
        <f t="shared" si="13"/>
        <v>-9.3594447657650385E-17</v>
      </c>
      <c r="F36" s="1">
        <f t="shared" ref="F36:F40" si="14">ABS(E36/SQRT(2))</f>
        <v>6.6181268620133962E-17</v>
      </c>
      <c r="G36">
        <f t="shared" si="11"/>
        <v>-323.5852982432383</v>
      </c>
    </row>
    <row r="37" spans="3:7" x14ac:dyDescent="0.3">
      <c r="C37">
        <v>6</v>
      </c>
      <c r="D37">
        <f t="shared" si="12"/>
        <v>21000</v>
      </c>
      <c r="E37" s="1">
        <f t="shared" si="13"/>
        <v>9.3548928378863999E-2</v>
      </c>
      <c r="F37" s="1">
        <f t="shared" si="14"/>
        <v>6.6149081629429382E-2</v>
      </c>
      <c r="G37">
        <f t="shared" si="11"/>
        <v>-23.58952361790142</v>
      </c>
    </row>
    <row r="38" spans="3:7" x14ac:dyDescent="0.3">
      <c r="C38">
        <v>7</v>
      </c>
      <c r="D38">
        <f t="shared" si="12"/>
        <v>24500</v>
      </c>
      <c r="E38" s="1">
        <f t="shared" si="13"/>
        <v>-0.12974172490982697</v>
      </c>
      <c r="F38" s="1">
        <f>ABS(E38/SQRT(2))</f>
        <v>9.1741253486578259E-2</v>
      </c>
      <c r="G38">
        <f t="shared" si="11"/>
        <v>-20.748706605514116</v>
      </c>
    </row>
    <row r="39" spans="3:7" x14ac:dyDescent="0.3">
      <c r="C39">
        <v>8</v>
      </c>
      <c r="D39">
        <f t="shared" si="12"/>
        <v>28000</v>
      </c>
      <c r="E39" s="1">
        <f t="shared" si="13"/>
        <v>0.11352400929609853</v>
      </c>
      <c r="F39" s="1">
        <f t="shared" si="14"/>
        <v>8.0273596800755923E-2</v>
      </c>
      <c r="G39">
        <f t="shared" si="11"/>
        <v>-21.908545545067856</v>
      </c>
    </row>
    <row r="40" spans="3:7" x14ac:dyDescent="0.3">
      <c r="C40">
        <v>9</v>
      </c>
      <c r="D40">
        <f t="shared" si="12"/>
        <v>31500</v>
      </c>
      <c r="E40" s="1">
        <f t="shared" si="13"/>
        <v>-6.2365952252575879E-2</v>
      </c>
      <c r="F40" s="1">
        <f t="shared" si="14"/>
        <v>4.4099387752952843E-2</v>
      </c>
      <c r="G40">
        <f t="shared" si="11"/>
        <v>-27.111348799015062</v>
      </c>
    </row>
    <row r="41" spans="3:7" x14ac:dyDescent="0.3">
      <c r="C41">
        <v>10</v>
      </c>
      <c r="D41">
        <f t="shared" si="12"/>
        <v>35000</v>
      </c>
      <c r="E41" s="1">
        <f t="shared" si="13"/>
        <v>-9.3594447657650385E-17</v>
      </c>
      <c r="F41" s="1">
        <f>ABS(E41/SQRT(2))</f>
        <v>6.6181268620133962E-17</v>
      </c>
      <c r="G41">
        <f t="shared" si="11"/>
        <v>-323.5852982432383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Leal</dc:creator>
  <cp:lastModifiedBy>Luis Leal</cp:lastModifiedBy>
  <dcterms:created xsi:type="dcterms:W3CDTF">2025-08-05T03:05:04Z</dcterms:created>
  <dcterms:modified xsi:type="dcterms:W3CDTF">2025-08-05T04:12:27Z</dcterms:modified>
</cp:coreProperties>
</file>