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報價分析單" sheetId="1" r:id="rId4"/>
  </sheets>
  <definedNames/>
  <calcPr/>
  <extLst>
    <ext uri="GoogleSheetsCustomDataVersion2">
      <go:sheetsCustomData xmlns:go="http://customooxmlschemas.google.com/" r:id="rId5" roundtripDataChecksum="xPxIOObGhMI6/qjDlULd0RzxMLd9/XLdT4mt5muNplY="/>
    </ext>
  </extLst>
</workbook>
</file>

<file path=xl/sharedStrings.xml><?xml version="1.0" encoding="utf-8"?>
<sst xmlns="http://schemas.openxmlformats.org/spreadsheetml/2006/main" count="129" uniqueCount="106">
  <si>
    <t>Huge-Bamboo Enterprise Co., Ltd.</t>
  </si>
  <si>
    <t>報價分析單</t>
  </si>
  <si>
    <t>客戶</t>
  </si>
  <si>
    <t>布號</t>
  </si>
  <si>
    <t>品牌</t>
  </si>
  <si>
    <t>品名</t>
  </si>
  <si>
    <t>規格</t>
  </si>
  <si>
    <r>
      <rPr>
        <rFont val="Calibri"/>
        <color theme="1"/>
        <sz val="12.0"/>
      </rPr>
      <t>吋</t>
    </r>
    <r>
      <rPr>
        <rFont val="Calibri"/>
        <color theme="1"/>
        <sz val="12.0"/>
      </rPr>
      <t>Inches</t>
    </r>
  </si>
  <si>
    <r>
      <rPr>
        <rFont val="Calibri"/>
        <color theme="1"/>
        <sz val="12.0"/>
      </rPr>
      <t>克重</t>
    </r>
    <r>
      <rPr>
        <rFont val="Calibri"/>
        <color theme="1"/>
        <sz val="12.0"/>
      </rPr>
      <t>G/M2</t>
    </r>
  </si>
  <si>
    <r>
      <rPr>
        <rFont val="Calibri"/>
        <color theme="1"/>
        <sz val="12.0"/>
      </rPr>
      <t>碼重</t>
    </r>
    <r>
      <rPr>
        <rFont val="Calibri"/>
        <color theme="1"/>
        <sz val="12.0"/>
      </rPr>
      <t>G/Y</t>
    </r>
  </si>
  <si>
    <r>
      <rPr>
        <rFont val="Calibri"/>
        <color theme="1"/>
        <sz val="12.0"/>
      </rPr>
      <t>日期</t>
    </r>
    <r>
      <rPr>
        <rFont val="Calibri"/>
        <color theme="1"/>
        <sz val="12.0"/>
      </rPr>
      <t>Date</t>
    </r>
  </si>
  <si>
    <t>紗種</t>
  </si>
  <si>
    <t>紗支</t>
  </si>
  <si>
    <t>比例</t>
  </si>
  <si>
    <t>紗廠</t>
  </si>
  <si>
    <t>單價</t>
  </si>
  <si>
    <t>01</t>
  </si>
  <si>
    <t>%</t>
  </si>
  <si>
    <t>/KG</t>
  </si>
  <si>
    <t>02</t>
  </si>
  <si>
    <t>03</t>
  </si>
  <si>
    <t>04</t>
  </si>
  <si>
    <t>05</t>
  </si>
  <si>
    <r>
      <rPr>
        <rFont val="Calibri"/>
        <color theme="1"/>
        <sz val="12.0"/>
      </rPr>
      <t>機</t>
    </r>
    <r>
      <rPr>
        <rFont val="Calibri"/>
        <color theme="1"/>
        <sz val="12.0"/>
      </rPr>
      <t>台種類</t>
    </r>
  </si>
  <si>
    <r>
      <rPr>
        <rFont val="Calibri"/>
        <color theme="1"/>
        <sz val="12.0"/>
      </rPr>
      <t>□經編</t>
    </r>
  </si>
  <si>
    <r>
      <rPr>
        <rFont val="Calibri"/>
        <color theme="1"/>
        <sz val="12.0"/>
      </rPr>
      <t>□橫編</t>
    </r>
    <r>
      <rPr>
        <rFont val="Calibri"/>
        <color theme="1"/>
        <sz val="12.0"/>
      </rPr>
      <t>YOKO</t>
    </r>
  </si>
  <si>
    <t>□毛巾</t>
  </si>
  <si>
    <t>□台車</t>
  </si>
  <si>
    <t>□單面</t>
  </si>
  <si>
    <t>□單面大剖</t>
  </si>
  <si>
    <t>□雙面</t>
  </si>
  <si>
    <t>□羅紋</t>
  </si>
  <si>
    <t>機台規格</t>
  </si>
  <si>
    <r>
      <rPr>
        <rFont val="Calibri"/>
        <color theme="1"/>
        <sz val="12.0"/>
      </rPr>
      <t>織布工繳</t>
    </r>
    <r>
      <rPr>
        <rFont val="Calibri"/>
        <color theme="1"/>
        <sz val="12.0"/>
      </rPr>
      <t>/KG</t>
    </r>
  </si>
  <si>
    <r>
      <rPr>
        <rFont val="Calibri"/>
        <color theme="1"/>
        <sz val="12.0"/>
      </rPr>
      <t>胚布成本</t>
    </r>
    <r>
      <rPr>
        <rFont val="Calibri"/>
        <color theme="1"/>
        <sz val="12.0"/>
      </rPr>
      <t>/KG</t>
    </r>
  </si>
  <si>
    <r>
      <rPr>
        <rFont val="Calibri"/>
        <color theme="1"/>
        <sz val="12.0"/>
      </rPr>
      <t>織染總損耗</t>
    </r>
    <r>
      <rPr>
        <rFont val="Calibri"/>
        <color theme="1"/>
        <sz val="12.0"/>
      </rPr>
      <t>%</t>
    </r>
  </si>
  <si>
    <t>加工製程</t>
  </si>
  <si>
    <t>□下水</t>
  </si>
  <si>
    <t>□縮煉</t>
  </si>
  <si>
    <t>□胚定</t>
  </si>
  <si>
    <t>□染色</t>
  </si>
  <si>
    <t>□上油</t>
  </si>
  <si>
    <t>□單刷</t>
  </si>
  <si>
    <t>□雙刷</t>
  </si>
  <si>
    <t>□梳剪</t>
  </si>
  <si>
    <t>□拋光</t>
  </si>
  <si>
    <t>□單搖</t>
  </si>
  <si>
    <t>□雙搖</t>
  </si>
  <si>
    <r>
      <rPr>
        <rFont val="Calibri"/>
        <color theme="1"/>
        <sz val="12.0"/>
      </rPr>
      <t>□背剪</t>
    </r>
    <r>
      <rPr>
        <rFont val="Calibri"/>
        <color theme="1"/>
        <sz val="12.0"/>
      </rPr>
      <t>(</t>
    </r>
    <r>
      <rPr>
        <rFont val="Calibri"/>
        <color theme="1"/>
        <sz val="12.0"/>
      </rPr>
      <t>刷</t>
    </r>
    <r>
      <rPr>
        <rFont val="Calibri"/>
        <color theme="1"/>
        <sz val="12.0"/>
      </rPr>
      <t>)</t>
    </r>
  </si>
  <si>
    <t>□磨毛</t>
  </si>
  <si>
    <t>□定型</t>
  </si>
  <si>
    <t>□上漿</t>
  </si>
  <si>
    <t>□切邊</t>
  </si>
  <si>
    <t>特殊加工</t>
  </si>
  <si>
    <t>□熱燙</t>
  </si>
  <si>
    <t>□吸溼</t>
  </si>
  <si>
    <t>□排汗</t>
  </si>
  <si>
    <t>□抗菌</t>
  </si>
  <si>
    <t>□防臭</t>
  </si>
  <si>
    <t>□防霉</t>
  </si>
  <si>
    <t>□抗靜電</t>
  </si>
  <si>
    <r>
      <rPr>
        <rFont val="Calibri"/>
        <color theme="1"/>
        <sz val="12.0"/>
      </rPr>
      <t>□抗</t>
    </r>
    <r>
      <rPr>
        <rFont val="Calibri"/>
        <color theme="1"/>
        <sz val="12.0"/>
      </rPr>
      <t>UV</t>
    </r>
  </si>
  <si>
    <t>□防勾紗</t>
  </si>
  <si>
    <t>□防火</t>
  </si>
  <si>
    <t>□潑水</t>
  </si>
  <si>
    <t>□超潑水</t>
  </si>
  <si>
    <t>□貼合</t>
  </si>
  <si>
    <t>□印花</t>
  </si>
  <si>
    <t>□上膠</t>
  </si>
  <si>
    <t>□</t>
  </si>
  <si>
    <t>色系</t>
  </si>
  <si>
    <t>淺</t>
  </si>
  <si>
    <t>中</t>
  </si>
  <si>
    <t>深</t>
  </si>
  <si>
    <t>成本幣別</t>
  </si>
  <si>
    <t>NTD</t>
  </si>
  <si>
    <t>委外加工</t>
  </si>
  <si>
    <t xml:space="preserve"> /KG</t>
  </si>
  <si>
    <r>
      <rPr>
        <rFont val="Calibri"/>
        <color theme="1"/>
        <sz val="10.0"/>
      </rPr>
      <t>喂紗口數</t>
    </r>
    <r>
      <rPr>
        <rFont val="Calibri"/>
        <color theme="1"/>
        <sz val="10.0"/>
      </rPr>
      <t>:</t>
    </r>
  </si>
  <si>
    <t>染整工繳</t>
  </si>
  <si>
    <r>
      <rPr>
        <rFont val="Calibri"/>
        <color theme="1"/>
        <sz val="10.0"/>
      </rPr>
      <t>1</t>
    </r>
    <r>
      <rPr>
        <rFont val="Calibri"/>
        <color theme="1"/>
        <sz val="10.0"/>
      </rPr>
      <t>英吋經向密度目數</t>
    </r>
    <r>
      <rPr>
        <rFont val="Calibri"/>
        <color theme="1"/>
        <sz val="10.0"/>
      </rPr>
      <t>:</t>
    </r>
  </si>
  <si>
    <t>總成本</t>
  </si>
  <si>
    <r>
      <rPr>
        <rFont val="Calibri"/>
        <color theme="1"/>
        <sz val="10.0"/>
      </rPr>
      <t>1</t>
    </r>
    <r>
      <rPr>
        <rFont val="Calibri"/>
        <color theme="1"/>
        <sz val="10.0"/>
      </rPr>
      <t>英吋緯向密度目數</t>
    </r>
    <r>
      <rPr>
        <rFont val="Calibri"/>
        <color theme="1"/>
        <sz val="10.0"/>
      </rPr>
      <t>:</t>
    </r>
  </si>
  <si>
    <t>研發打樣</t>
  </si>
  <si>
    <t>需要</t>
  </si>
  <si>
    <t>不需要</t>
  </si>
  <si>
    <r>
      <rPr>
        <rFont val="Calibri"/>
        <color theme="1"/>
        <sz val="14.0"/>
      </rPr>
      <t>R&amp;D</t>
    </r>
    <r>
      <rPr>
        <rFont val="Calibri"/>
        <color theme="1"/>
        <sz val="14.0"/>
      </rPr>
      <t>訂單號</t>
    </r>
  </si>
  <si>
    <t>樣　品　貼　樣</t>
  </si>
  <si>
    <t>業務報價</t>
  </si>
  <si>
    <t>幣別</t>
  </si>
  <si>
    <t>行政費用</t>
  </si>
  <si>
    <t>NTWD</t>
  </si>
  <si>
    <t>測試費用</t>
  </si>
  <si>
    <t>運費</t>
  </si>
  <si>
    <t>利潤</t>
  </si>
  <si>
    <t>匯率</t>
  </si>
  <si>
    <t>/Y</t>
  </si>
  <si>
    <t>USD</t>
  </si>
  <si>
    <t>/M</t>
  </si>
  <si>
    <t>交易條件</t>
  </si>
  <si>
    <t>T/T B4 SHPT</t>
  </si>
  <si>
    <t>報價期限</t>
  </si>
  <si>
    <t xml:space="preserve">   </t>
  </si>
  <si>
    <t>副總：</t>
  </si>
  <si>
    <t>負責業務：</t>
  </si>
  <si>
    <t>填表者：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</si>
</sst>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_ "/>
    <numFmt numFmtId="165" formatCode="[$-409]d\-mmm\-yy"/>
    <numFmt numFmtId="166" formatCode="m&quot;月&quot;d&quot;日&quot;"/>
    <numFmt numFmtId="167" formatCode="0.0_ "/>
    <numFmt numFmtId="168" formatCode="yyyy/m/d"/>
    <numFmt numFmtId="169" formatCode="#,##0.00_ "/>
    <numFmt numFmtId="170" formatCode="0.0%"/>
  </numFmts>
  <fonts count="15">
    <font>
      <sz val="12.0"/>
      <color rgb="FF000000"/>
      <name val="PMingLiu"/>
      <scheme val="minor"/>
    </font>
    <font>
      <b/>
      <sz val="24.0"/>
      <color theme="1"/>
      <name val="Calibri"/>
    </font>
    <font>
      <sz val="10.0"/>
      <color theme="0"/>
      <name val="Calibri"/>
    </font>
    <font>
      <sz val="20.0"/>
      <color theme="1"/>
      <name val="Calibri"/>
    </font>
    <font/>
    <font>
      <sz val="12.0"/>
      <color theme="0"/>
      <name val="Calibri"/>
    </font>
    <font>
      <sz val="12.0"/>
      <color theme="1"/>
      <name val="Calibri"/>
    </font>
    <font>
      <b/>
      <sz val="12.0"/>
      <color rgb="FF00009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0.0"/>
      <color theme="1"/>
      <name val="Calibri"/>
    </font>
    <font>
      <sz val="14.0"/>
      <color theme="1"/>
      <name val="Calibri"/>
    </font>
    <font>
      <sz val="10.0"/>
      <color rgb="FF000090"/>
      <name val="Calibri"/>
    </font>
    <font>
      <sz val="12.0"/>
      <color rgb="FF0000D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4" numFmtId="0" xfId="0" applyBorder="1" applyFont="1"/>
    <xf borderId="0" fillId="0" fontId="5" numFmtId="164" xfId="0" applyAlignment="1" applyFont="1" applyNumberFormat="1">
      <alignment shrinkToFit="0" vertical="center" wrapText="0"/>
    </xf>
    <xf borderId="2" fillId="0" fontId="6" numFmtId="0" xfId="0" applyAlignment="1" applyBorder="1" applyFont="1">
      <alignment horizontal="left" shrinkToFit="1" vertical="center" wrapText="0"/>
    </xf>
    <xf borderId="3" fillId="0" fontId="7" numFmtId="165" xfId="0" applyAlignment="1" applyBorder="1" applyFont="1" applyNumberFormat="1">
      <alignment horizontal="center" shrinkToFit="1" vertical="center" wrapText="0"/>
    </xf>
    <xf borderId="4" fillId="0" fontId="4" numFmtId="0" xfId="0" applyBorder="1" applyFont="1"/>
    <xf borderId="5" fillId="0" fontId="6" numFmtId="0" xfId="0" applyAlignment="1" applyBorder="1" applyFont="1">
      <alignment horizontal="center" shrinkToFit="1" vertical="center" wrapText="0"/>
    </xf>
    <xf borderId="3" fillId="0" fontId="7" numFmtId="166" xfId="0" applyAlignment="1" applyBorder="1" applyFont="1" applyNumberFormat="1">
      <alignment horizontal="center" shrinkToFit="1" vertical="center" wrapText="0"/>
    </xf>
    <xf borderId="6" fillId="0" fontId="4" numFmtId="0" xfId="0" applyBorder="1" applyFont="1"/>
    <xf borderId="7" fillId="0" fontId="6" numFmtId="0" xfId="0" applyAlignment="1" applyBorder="1" applyFont="1">
      <alignment horizontal="left" shrinkToFit="1" vertical="center" wrapText="0"/>
    </xf>
    <xf borderId="8" fillId="0" fontId="7" numFmtId="0" xfId="0" applyAlignment="1" applyBorder="1" applyFont="1">
      <alignment horizontal="left" shrinkToFit="1" vertical="center" wrapText="0"/>
    </xf>
    <xf borderId="9" fillId="0" fontId="4" numFmtId="0" xfId="0" applyBorder="1" applyFont="1"/>
    <xf borderId="10" fillId="0" fontId="4" numFmtId="0" xfId="0" applyBorder="1" applyFont="1"/>
    <xf borderId="8" fillId="0" fontId="7" numFmtId="0" xfId="0" applyAlignment="1" applyBorder="1" applyFont="1">
      <alignment shrinkToFit="1" vertical="center" wrapText="0"/>
    </xf>
    <xf borderId="11" fillId="0" fontId="6" numFmtId="0" xfId="0" applyAlignment="1" applyBorder="1" applyFont="1">
      <alignment horizontal="center" shrinkToFit="1" vertical="center" wrapText="0"/>
    </xf>
    <xf borderId="8" fillId="0" fontId="7" numFmtId="167" xfId="0" applyAlignment="1" applyBorder="1" applyFont="1" applyNumberFormat="1">
      <alignment shrinkToFit="1" vertical="center" wrapText="0"/>
    </xf>
    <xf borderId="10" fillId="0" fontId="7" numFmtId="168" xfId="0" applyAlignment="1" applyBorder="1" applyFont="1" applyNumberFormat="1">
      <alignment shrinkToFit="1" vertical="center" wrapText="0"/>
    </xf>
    <xf borderId="8" fillId="0" fontId="6" numFmtId="0" xfId="0" applyAlignment="1" applyBorder="1" applyFont="1">
      <alignment horizontal="center" shrinkToFit="1" vertical="center" wrapText="0"/>
    </xf>
    <xf borderId="12" fillId="0" fontId="4" numFmtId="0" xfId="0" applyBorder="1" applyFont="1"/>
    <xf borderId="8" fillId="0" fontId="8" numFmtId="0" xfId="0" applyAlignment="1" applyBorder="1" applyFont="1">
      <alignment horizontal="center" shrinkToFit="1" vertical="center" wrapText="0"/>
    </xf>
    <xf borderId="8" fillId="0" fontId="8" numFmtId="10" xfId="0" applyAlignment="1" applyBorder="1" applyFont="1" applyNumberFormat="1">
      <alignment readingOrder="0" shrinkToFit="1" vertical="center" wrapText="0"/>
    </xf>
    <xf borderId="12" fillId="0" fontId="6" numFmtId="0" xfId="0" applyAlignment="1" applyBorder="1" applyFont="1">
      <alignment horizontal="right" shrinkToFit="1" vertical="center" wrapText="0"/>
    </xf>
    <xf borderId="8" fillId="0" fontId="9" numFmtId="0" xfId="0" applyAlignment="1" applyBorder="1" applyFont="1">
      <alignment horizontal="center" readingOrder="0" shrinkToFit="1" vertical="center" wrapText="0"/>
    </xf>
    <xf borderId="8" fillId="0" fontId="8" numFmtId="0" xfId="0" applyAlignment="1" applyBorder="1" applyFont="1">
      <alignment readingOrder="0" shrinkToFit="1" vertical="center" wrapText="0"/>
    </xf>
    <xf borderId="10" fillId="0" fontId="6" numFmtId="0" xfId="0" applyAlignment="1" applyBorder="1" applyFont="1">
      <alignment horizontal="right" shrinkToFit="1" vertical="center" wrapText="0"/>
    </xf>
    <xf borderId="0" fillId="0" fontId="10" numFmtId="164" xfId="0" applyAlignment="1" applyFont="1" applyNumberFormat="1">
      <alignment shrinkToFit="0" vertical="center" wrapText="0"/>
    </xf>
    <xf borderId="8" fillId="0" fontId="9" numFmtId="0" xfId="0" applyAlignment="1" applyBorder="1" applyFont="1">
      <alignment horizontal="center" shrinkToFit="1" vertical="center" wrapText="0"/>
    </xf>
    <xf borderId="8" fillId="0" fontId="8" numFmtId="0" xfId="0" applyAlignment="1" applyBorder="1" applyFont="1">
      <alignment horizontal="right" shrinkToFit="1" vertical="center" wrapText="0"/>
    </xf>
    <xf borderId="8" fillId="0" fontId="8" numFmtId="10" xfId="0" applyAlignment="1" applyBorder="1" applyFont="1" applyNumberFormat="1">
      <alignment shrinkToFit="1" vertical="center" wrapText="0"/>
    </xf>
    <xf borderId="8" fillId="0" fontId="8" numFmtId="0" xfId="0" applyAlignment="1" applyBorder="1" applyFont="1">
      <alignment shrinkToFit="1" vertical="center" wrapText="0"/>
    </xf>
    <xf quotePrefix="1" borderId="7" fillId="0" fontId="6" numFmtId="0" xfId="0" applyAlignment="1" applyBorder="1" applyFont="1">
      <alignment horizontal="left" readingOrder="0" shrinkToFit="1" vertical="center" wrapText="0"/>
    </xf>
    <xf borderId="13" fillId="0" fontId="6" numFmtId="0" xfId="0" applyAlignment="1" applyBorder="1" applyFont="1">
      <alignment horizontal="center" shrinkToFit="1" vertical="center" wrapText="0"/>
    </xf>
    <xf borderId="14" fillId="0" fontId="6" numFmtId="0" xfId="0" applyAlignment="1" applyBorder="1" applyFont="1">
      <alignment horizontal="center" shrinkToFit="1" vertical="center" wrapText="0"/>
    </xf>
    <xf borderId="15" fillId="0" fontId="6" numFmtId="0" xfId="0" applyAlignment="1" applyBorder="1" applyFont="1">
      <alignment horizontal="left" shrinkToFit="1" vertical="center" wrapText="0"/>
    </xf>
    <xf borderId="9" fillId="0" fontId="6" numFmtId="0" xfId="0" applyAlignment="1" applyBorder="1" applyFont="1">
      <alignment horizontal="left" shrinkToFit="1" vertical="center" wrapText="0"/>
    </xf>
    <xf borderId="12" fillId="0" fontId="8" numFmtId="0" xfId="0" applyAlignment="1" applyBorder="1" applyFont="1">
      <alignment horizontal="right" shrinkToFit="1" vertical="center" wrapText="0"/>
    </xf>
    <xf borderId="9" fillId="0" fontId="6" numFmtId="0" xfId="0" applyAlignment="1" applyBorder="1" applyFont="1">
      <alignment shrinkToFit="1" vertical="center" wrapText="0"/>
    </xf>
    <xf borderId="9" fillId="0" fontId="8" numFmtId="169" xfId="0" applyAlignment="1" applyBorder="1" applyFont="1" applyNumberFormat="1">
      <alignment horizontal="right" shrinkToFit="1" vertical="center" wrapText="0"/>
    </xf>
    <xf borderId="8" fillId="0" fontId="6" numFmtId="0" xfId="0" applyAlignment="1" applyBorder="1" applyFont="1">
      <alignment shrinkToFit="1" vertical="center" wrapText="0"/>
    </xf>
    <xf borderId="10" fillId="0" fontId="8" numFmtId="9" xfId="0" applyAlignment="1" applyBorder="1" applyFont="1" applyNumberFormat="1">
      <alignment horizontal="right" shrinkToFit="0" vertical="center" wrapText="0"/>
    </xf>
    <xf borderId="16" fillId="0" fontId="6" numFmtId="0" xfId="0" applyAlignment="1" applyBorder="1" applyFont="1">
      <alignment horizontal="left" shrinkToFit="1" vertical="center" wrapText="0"/>
    </xf>
    <xf borderId="17" fillId="0" fontId="6" numFmtId="0" xfId="0" applyAlignment="1" applyBorder="1" applyFont="1">
      <alignment horizontal="center" shrinkToFit="1" vertical="center" wrapText="0"/>
    </xf>
    <xf borderId="18" fillId="2" fontId="6" numFmtId="0" xfId="0" applyAlignment="1" applyBorder="1" applyFill="1" applyFont="1">
      <alignment horizontal="center" shrinkToFit="1" vertical="center" wrapText="0"/>
    </xf>
    <xf borderId="17" fillId="0" fontId="6" numFmtId="0" xfId="0" applyAlignment="1" applyBorder="1" applyFont="1">
      <alignment horizontal="center" shrinkToFit="0" vertical="center" wrapText="0"/>
    </xf>
    <xf borderId="19" fillId="0" fontId="6" numFmtId="0" xfId="0" applyAlignment="1" applyBorder="1" applyFont="1">
      <alignment horizontal="center" shrinkToFit="0" vertical="center" wrapText="0"/>
    </xf>
    <xf borderId="20" fillId="0" fontId="4" numFmtId="0" xfId="0" applyBorder="1" applyFont="1"/>
    <xf borderId="19" fillId="0" fontId="6" numFmtId="0" xfId="0" applyAlignment="1" applyBorder="1" applyFont="1">
      <alignment horizontal="center" shrinkToFit="1" vertical="center" wrapText="0"/>
    </xf>
    <xf borderId="21" fillId="0" fontId="6" numFmtId="0" xfId="0" applyAlignment="1" applyBorder="1" applyFont="1">
      <alignment horizontal="center" shrinkToFit="1" vertical="center" wrapText="0"/>
    </xf>
    <xf borderId="0" fillId="0" fontId="5" numFmtId="164" xfId="0" applyAlignment="1" applyFont="1" applyNumberFormat="1">
      <alignment horizontal="left" shrinkToFit="0" vertical="center" wrapText="0"/>
    </xf>
    <xf borderId="21" fillId="0" fontId="6" numFmtId="0" xfId="0" applyAlignment="1" applyBorder="1" applyFont="1">
      <alignment shrinkToFit="1" vertical="center" wrapText="0"/>
    </xf>
    <xf borderId="21" fillId="0" fontId="8" numFmtId="0" xfId="0" applyAlignment="1" applyBorder="1" applyFont="1">
      <alignment shrinkToFit="1" vertical="center" wrapText="0"/>
    </xf>
    <xf borderId="7" fillId="0" fontId="6" numFmtId="0" xfId="0" applyAlignment="1" applyBorder="1" applyFont="1">
      <alignment horizontal="left" shrinkToFit="0" vertical="center" wrapText="0"/>
    </xf>
    <xf borderId="8" fillId="0" fontId="6" numFmtId="0" xfId="0" applyAlignment="1" applyBorder="1" applyFont="1">
      <alignment horizontal="right" shrinkToFit="1" vertical="center" wrapText="0"/>
    </xf>
    <xf borderId="8" fillId="0" fontId="11" numFmtId="0" xfId="0" applyAlignment="1" applyBorder="1" applyFont="1">
      <alignment horizontal="left" shrinkToFit="1" vertical="center" wrapText="0"/>
    </xf>
    <xf borderId="8" fillId="0" fontId="11" numFmtId="0" xfId="0" applyAlignment="1" applyBorder="1" applyFont="1">
      <alignment horizontal="left" readingOrder="0" shrinkToFit="1" vertical="center" wrapText="0"/>
    </xf>
    <xf borderId="11" fillId="0" fontId="6" numFmtId="0" xfId="0" applyAlignment="1" applyBorder="1" applyFont="1">
      <alignment horizontal="right" shrinkToFit="1" vertical="center" wrapText="0"/>
    </xf>
    <xf borderId="11" fillId="0" fontId="6" numFmtId="0" xfId="0" applyAlignment="1" applyBorder="1" applyFont="1">
      <alignment horizontal="left" readingOrder="0" shrinkToFit="1" vertical="center" wrapText="0"/>
    </xf>
    <xf borderId="11" fillId="0" fontId="6" numFmtId="0" xfId="0" applyAlignment="1" applyBorder="1" applyFont="1">
      <alignment horizontal="left" shrinkToFit="1" vertical="center" wrapText="0"/>
    </xf>
    <xf borderId="8" fillId="0" fontId="12" numFmtId="0" xfId="0" applyAlignment="1" applyBorder="1" applyFont="1">
      <alignment horizontal="center" shrinkToFit="1" vertical="center" wrapText="0"/>
    </xf>
    <xf borderId="8" fillId="0" fontId="8" numFmtId="0" xfId="0" applyAlignment="1" applyBorder="1" applyFont="1">
      <alignment horizontal="left" shrinkToFit="1" vertical="center" wrapText="0"/>
    </xf>
    <xf borderId="15" fillId="0" fontId="6" numFmtId="0" xfId="0" applyAlignment="1" applyBorder="1" applyFont="1">
      <alignment horizontal="center" shrinkToFit="1" vertical="center" wrapText="0"/>
    </xf>
    <xf borderId="8" fillId="0" fontId="6" numFmtId="0" xfId="0" applyAlignment="1" applyBorder="1" applyFont="1">
      <alignment horizontal="center" shrinkToFit="0" vertical="center" wrapText="0"/>
    </xf>
    <xf borderId="21" fillId="0" fontId="6" numFmtId="0" xfId="0" applyAlignment="1" applyBorder="1" applyFont="1">
      <alignment horizontal="center" shrinkToFit="0" vertical="center" wrapText="0"/>
    </xf>
    <xf borderId="0" fillId="0" fontId="5" numFmtId="164" xfId="0" applyAlignment="1" applyFont="1" applyNumberFormat="1">
      <alignment horizontal="right" shrinkToFit="0" vertical="center" wrapText="0"/>
    </xf>
    <xf borderId="22" fillId="0" fontId="12" numFmtId="0" xfId="0" applyAlignment="1" applyBorder="1" applyFont="1">
      <alignment horizontal="left" shrinkToFit="0" vertical="top" wrapText="1"/>
    </xf>
    <xf borderId="23" fillId="0" fontId="4" numFmtId="0" xfId="0" applyBorder="1" applyFont="1"/>
    <xf borderId="24" fillId="0" fontId="4" numFmtId="0" xfId="0" applyBorder="1" applyFont="1"/>
    <xf borderId="11" fillId="0" fontId="6" numFmtId="0" xfId="0" applyAlignment="1" applyBorder="1" applyFont="1">
      <alignment shrinkToFit="1" vertical="center" wrapText="0"/>
    </xf>
    <xf borderId="8" fillId="0" fontId="8" numFmtId="0" xfId="0" applyAlignment="1" applyBorder="1" applyFont="1">
      <alignment horizontal="right" shrinkToFit="0" vertical="center" wrapText="0"/>
    </xf>
    <xf borderId="25" fillId="0" fontId="4" numFmtId="0" xfId="0" applyBorder="1" applyFont="1"/>
    <xf borderId="26" fillId="0" fontId="4" numFmtId="0" xfId="0" applyBorder="1" applyFont="1"/>
    <xf borderId="8" fillId="0" fontId="8" numFmtId="0" xfId="0" applyAlignment="1" applyBorder="1" applyFont="1">
      <alignment horizontal="right" readingOrder="0" shrinkToFit="0" vertical="center" wrapText="0"/>
    </xf>
    <xf borderId="8" fillId="0" fontId="8" numFmtId="170" xfId="0" applyAlignment="1" applyBorder="1" applyFont="1" applyNumberFormat="1">
      <alignment horizontal="right" readingOrder="0" shrinkToFit="0" vertical="center" wrapText="0"/>
    </xf>
    <xf borderId="11" fillId="0" fontId="6" numFmtId="0" xfId="0" applyAlignment="1" applyBorder="1" applyFont="1">
      <alignment horizontal="left" shrinkToFit="0" vertical="center" wrapText="0"/>
    </xf>
    <xf borderId="8" fillId="0" fontId="8" numFmtId="169" xfId="0" applyAlignment="1" applyBorder="1" applyFont="1" applyNumberFormat="1">
      <alignment horizontal="right" shrinkToFit="0" vertical="center" wrapText="0"/>
    </xf>
    <xf borderId="11" fillId="0" fontId="6" numFmtId="0" xfId="0" applyAlignment="1" applyBorder="1" applyFont="1">
      <alignment readingOrder="0" shrinkToFit="1" vertical="center" wrapText="0"/>
    </xf>
    <xf borderId="21" fillId="0" fontId="8" numFmtId="0" xfId="0" applyAlignment="1" applyBorder="1" applyFont="1">
      <alignment readingOrder="0" shrinkToFit="1" vertical="center" wrapText="0"/>
    </xf>
    <xf borderId="8" fillId="0" fontId="8" numFmtId="0" xfId="0" applyAlignment="1" applyBorder="1" applyFont="1">
      <alignment horizontal="center" readingOrder="0" shrinkToFit="0" vertical="center" wrapText="0"/>
    </xf>
    <xf borderId="11" fillId="0" fontId="8" numFmtId="0" xfId="0" applyAlignment="1" applyBorder="1" applyFont="1">
      <alignment horizontal="right" shrinkToFit="1" vertical="center" wrapText="0"/>
    </xf>
    <xf borderId="21" fillId="0" fontId="8" numFmtId="165" xfId="0" applyAlignment="1" applyBorder="1" applyFont="1" applyNumberFormat="1">
      <alignment shrinkToFit="1" vertical="center" wrapText="0"/>
    </xf>
    <xf borderId="27" fillId="0" fontId="4" numFmtId="0" xfId="0" applyBorder="1" applyFont="1"/>
    <xf borderId="28" fillId="0" fontId="4" numFmtId="0" xfId="0" applyBorder="1" applyFont="1"/>
    <xf borderId="29" fillId="0" fontId="6" numFmtId="0" xfId="0" applyAlignment="1" applyBorder="1" applyFont="1">
      <alignment readingOrder="0" shrinkToFit="1" vertical="center" wrapText="0"/>
    </xf>
    <xf borderId="30" fillId="0" fontId="6" numFmtId="0" xfId="0" applyAlignment="1" applyBorder="1" applyFont="1">
      <alignment horizontal="center" readingOrder="0" shrinkToFit="1" vertical="center" wrapText="0"/>
    </xf>
    <xf borderId="29" fillId="0" fontId="6" numFmtId="0" xfId="0" applyAlignment="1" applyBorder="1" applyFont="1">
      <alignment shrinkToFit="1" vertical="center" wrapText="0"/>
    </xf>
    <xf borderId="31" fillId="0" fontId="6" numFmtId="0" xfId="0" applyAlignment="1" applyBorder="1" applyFont="1">
      <alignment shrinkToFit="1" vertical="center" wrapText="0"/>
    </xf>
    <xf borderId="0" fillId="0" fontId="6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6" numFmtId="0" xfId="0" applyAlignment="1" applyFont="1">
      <alignment horizontal="right" shrinkToFit="0" vertical="center" wrapText="0"/>
    </xf>
    <xf borderId="1" fillId="0" fontId="6" numFmtId="0" xfId="0" applyAlignment="1" applyBorder="1" applyFont="1">
      <alignment shrinkToFit="0" vertical="center" wrapText="0"/>
    </xf>
    <xf borderId="1" fillId="0" fontId="14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104775</xdr:rowOff>
    </xdr:from>
    <xdr:ext cx="733425" cy="6477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1.67"/>
    <col customWidth="1" min="2" max="6" width="10.67"/>
    <col customWidth="1" min="7" max="7" width="15.11"/>
    <col customWidth="1" min="8" max="9" width="10.67"/>
    <col customWidth="1" min="10" max="10" width="9.0"/>
  </cols>
  <sheetData>
    <row r="1" ht="33.75" customHeight="1">
      <c r="A1" s="1" t="s">
        <v>0</v>
      </c>
      <c r="J1" s="2"/>
    </row>
    <row r="2" ht="33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5"/>
    </row>
    <row r="3" ht="24.75" customHeight="1">
      <c r="A3" s="6" t="s">
        <v>2</v>
      </c>
      <c r="B3" s="7"/>
      <c r="C3" s="8"/>
      <c r="D3" s="9" t="s">
        <v>3</v>
      </c>
      <c r="E3" s="10"/>
      <c r="F3" s="11"/>
      <c r="G3" s="9" t="s">
        <v>4</v>
      </c>
      <c r="H3" s="7"/>
      <c r="I3" s="8"/>
      <c r="J3" s="5"/>
    </row>
    <row r="4" ht="54.0" customHeight="1">
      <c r="A4" s="12" t="s">
        <v>5</v>
      </c>
      <c r="B4" s="13"/>
      <c r="C4" s="14"/>
      <c r="D4" s="14"/>
      <c r="E4" s="14"/>
      <c r="F4" s="14"/>
      <c r="G4" s="14"/>
      <c r="H4" s="14"/>
      <c r="I4" s="15"/>
      <c r="J4" s="5"/>
    </row>
    <row r="5" ht="24.75" customHeight="1">
      <c r="A5" s="12" t="s">
        <v>6</v>
      </c>
      <c r="B5" s="16"/>
      <c r="C5" s="17" t="s">
        <v>7</v>
      </c>
      <c r="D5" s="16"/>
      <c r="E5" s="17" t="s">
        <v>8</v>
      </c>
      <c r="F5" s="18">
        <f>D5/43*(B5+2)</f>
        <v>0</v>
      </c>
      <c r="G5" s="17" t="s">
        <v>9</v>
      </c>
      <c r="H5" s="17" t="s">
        <v>10</v>
      </c>
      <c r="I5" s="19"/>
      <c r="J5" s="5"/>
    </row>
    <row r="6" ht="24.75" customHeight="1">
      <c r="A6" s="12" t="s">
        <v>11</v>
      </c>
      <c r="B6" s="20" t="s">
        <v>12</v>
      </c>
      <c r="C6" s="21"/>
      <c r="D6" s="20" t="s">
        <v>13</v>
      </c>
      <c r="E6" s="21"/>
      <c r="F6" s="20" t="s">
        <v>14</v>
      </c>
      <c r="G6" s="21"/>
      <c r="H6" s="20" t="s">
        <v>15</v>
      </c>
      <c r="I6" s="15"/>
      <c r="J6" s="5"/>
    </row>
    <row r="7" ht="24.75" customHeight="1">
      <c r="A7" s="12" t="s">
        <v>16</v>
      </c>
      <c r="B7" s="22"/>
      <c r="C7" s="21"/>
      <c r="D7" s="23"/>
      <c r="E7" s="24" t="s">
        <v>17</v>
      </c>
      <c r="F7" s="25"/>
      <c r="G7" s="21"/>
      <c r="H7" s="26"/>
      <c r="I7" s="27" t="s">
        <v>18</v>
      </c>
      <c r="J7" s="28">
        <f t="shared" ref="J7:J11" si="1">H7*D7</f>
        <v>0</v>
      </c>
    </row>
    <row r="8" ht="24.75" customHeight="1">
      <c r="A8" s="12" t="s">
        <v>19</v>
      </c>
      <c r="B8" s="22"/>
      <c r="C8" s="21"/>
      <c r="D8" s="23"/>
      <c r="E8" s="24" t="s">
        <v>17</v>
      </c>
      <c r="F8" s="29"/>
      <c r="G8" s="21"/>
      <c r="H8" s="30"/>
      <c r="I8" s="27" t="s">
        <v>18</v>
      </c>
      <c r="J8" s="28">
        <f t="shared" si="1"/>
        <v>0</v>
      </c>
    </row>
    <row r="9" ht="24.75" customHeight="1">
      <c r="A9" s="12" t="s">
        <v>20</v>
      </c>
      <c r="B9" s="22"/>
      <c r="C9" s="21"/>
      <c r="D9" s="31"/>
      <c r="E9" s="24" t="s">
        <v>17</v>
      </c>
      <c r="F9" s="29"/>
      <c r="G9" s="21"/>
      <c r="H9" s="32"/>
      <c r="I9" s="27" t="s">
        <v>18</v>
      </c>
      <c r="J9" s="28">
        <f t="shared" si="1"/>
        <v>0</v>
      </c>
    </row>
    <row r="10" ht="24.75" customHeight="1">
      <c r="A10" s="12" t="s">
        <v>21</v>
      </c>
      <c r="B10" s="22"/>
      <c r="C10" s="21"/>
      <c r="D10" s="31"/>
      <c r="E10" s="24" t="s">
        <v>17</v>
      </c>
      <c r="F10" s="29"/>
      <c r="G10" s="21"/>
      <c r="H10" s="32"/>
      <c r="I10" s="27" t="s">
        <v>18</v>
      </c>
      <c r="J10" s="28">
        <f t="shared" si="1"/>
        <v>0</v>
      </c>
    </row>
    <row r="11" ht="24.75" customHeight="1">
      <c r="A11" s="33" t="s">
        <v>22</v>
      </c>
      <c r="B11" s="22"/>
      <c r="C11" s="21"/>
      <c r="D11" s="31"/>
      <c r="E11" s="24" t="s">
        <v>17</v>
      </c>
      <c r="F11" s="29"/>
      <c r="G11" s="21"/>
      <c r="H11" s="32"/>
      <c r="I11" s="27" t="s">
        <v>18</v>
      </c>
      <c r="J11" s="28">
        <f t="shared" si="1"/>
        <v>0</v>
      </c>
    </row>
    <row r="12" ht="24.75" customHeight="1">
      <c r="A12" s="12" t="s">
        <v>23</v>
      </c>
      <c r="B12" s="34" t="s">
        <v>24</v>
      </c>
      <c r="C12" s="34" t="s">
        <v>25</v>
      </c>
      <c r="D12" s="34" t="s">
        <v>26</v>
      </c>
      <c r="E12" s="34" t="s">
        <v>27</v>
      </c>
      <c r="F12" s="34" t="s">
        <v>28</v>
      </c>
      <c r="G12" s="34" t="s">
        <v>29</v>
      </c>
      <c r="H12" s="34" t="s">
        <v>30</v>
      </c>
      <c r="I12" s="35" t="s">
        <v>31</v>
      </c>
      <c r="J12" s="5">
        <f>SUM(J7:J11)</f>
        <v>0</v>
      </c>
    </row>
    <row r="13" ht="24.75" customHeight="1">
      <c r="A13" s="36" t="s">
        <v>32</v>
      </c>
      <c r="B13" s="22"/>
      <c r="C13" s="14"/>
      <c r="D13" s="37" t="s">
        <v>33</v>
      </c>
      <c r="E13" s="38"/>
      <c r="F13" s="39" t="s">
        <v>34</v>
      </c>
      <c r="G13" s="40">
        <f>J13</f>
        <v>0</v>
      </c>
      <c r="H13" s="41" t="s">
        <v>35</v>
      </c>
      <c r="I13" s="42"/>
      <c r="J13" s="5">
        <f>J12/(1-I13)+E13</f>
        <v>0</v>
      </c>
    </row>
    <row r="14" ht="24.75" customHeight="1">
      <c r="A14" s="43" t="s">
        <v>36</v>
      </c>
      <c r="B14" s="44" t="s">
        <v>37</v>
      </c>
      <c r="C14" s="44" t="s">
        <v>38</v>
      </c>
      <c r="D14" s="45" t="s">
        <v>39</v>
      </c>
      <c r="E14" s="44" t="s">
        <v>40</v>
      </c>
      <c r="F14" s="44" t="s">
        <v>41</v>
      </c>
      <c r="G14" s="44" t="s">
        <v>42</v>
      </c>
      <c r="H14" s="46" t="s">
        <v>43</v>
      </c>
      <c r="I14" s="47" t="s">
        <v>44</v>
      </c>
      <c r="J14" s="5"/>
    </row>
    <row r="15" ht="24.75" customHeight="1">
      <c r="A15" s="48"/>
      <c r="B15" s="46" t="s">
        <v>45</v>
      </c>
      <c r="C15" s="44" t="s">
        <v>46</v>
      </c>
      <c r="D15" s="44" t="s">
        <v>47</v>
      </c>
      <c r="E15" s="44" t="s">
        <v>48</v>
      </c>
      <c r="F15" s="44" t="s">
        <v>49</v>
      </c>
      <c r="G15" s="44" t="s">
        <v>50</v>
      </c>
      <c r="H15" s="44" t="s">
        <v>51</v>
      </c>
      <c r="I15" s="49" t="s">
        <v>52</v>
      </c>
      <c r="J15" s="5"/>
    </row>
    <row r="16" ht="24.75" customHeight="1">
      <c r="A16" s="43" t="s">
        <v>53</v>
      </c>
      <c r="B16" s="17" t="s">
        <v>54</v>
      </c>
      <c r="C16" s="17" t="s">
        <v>55</v>
      </c>
      <c r="D16" s="17" t="s">
        <v>56</v>
      </c>
      <c r="E16" s="17" t="s">
        <v>57</v>
      </c>
      <c r="F16" s="17" t="s">
        <v>58</v>
      </c>
      <c r="G16" s="17" t="s">
        <v>59</v>
      </c>
      <c r="H16" s="17" t="s">
        <v>60</v>
      </c>
      <c r="I16" s="50" t="s">
        <v>61</v>
      </c>
      <c r="J16" s="51"/>
    </row>
    <row r="17" ht="24.75" customHeight="1">
      <c r="A17" s="48"/>
      <c r="B17" s="17" t="s">
        <v>62</v>
      </c>
      <c r="C17" s="17" t="s">
        <v>63</v>
      </c>
      <c r="D17" s="17" t="s">
        <v>64</v>
      </c>
      <c r="E17" s="17" t="s">
        <v>65</v>
      </c>
      <c r="F17" s="17" t="s">
        <v>66</v>
      </c>
      <c r="G17" s="17" t="s">
        <v>67</v>
      </c>
      <c r="H17" s="17" t="s">
        <v>68</v>
      </c>
      <c r="I17" s="52" t="s">
        <v>69</v>
      </c>
      <c r="J17" s="51"/>
    </row>
    <row r="18" ht="24.75" customHeight="1">
      <c r="A18" s="12" t="s">
        <v>70</v>
      </c>
      <c r="B18" s="20" t="s">
        <v>71</v>
      </c>
      <c r="C18" s="21"/>
      <c r="D18" s="20" t="s">
        <v>72</v>
      </c>
      <c r="E18" s="21"/>
      <c r="F18" s="20" t="s">
        <v>73</v>
      </c>
      <c r="G18" s="21"/>
      <c r="H18" s="17" t="s">
        <v>74</v>
      </c>
      <c r="I18" s="53" t="s">
        <v>75</v>
      </c>
      <c r="J18" s="5"/>
    </row>
    <row r="19" ht="24.75" customHeight="1">
      <c r="A19" s="54" t="s">
        <v>76</v>
      </c>
      <c r="B19" s="55" t="s">
        <v>18</v>
      </c>
      <c r="C19" s="21"/>
      <c r="D19" s="32"/>
      <c r="E19" s="24" t="s">
        <v>77</v>
      </c>
      <c r="F19" s="55" t="s">
        <v>77</v>
      </c>
      <c r="G19" s="21"/>
      <c r="H19" s="56" t="s">
        <v>78</v>
      </c>
      <c r="I19" s="15"/>
      <c r="J19" s="5"/>
    </row>
    <row r="20" ht="24.75" customHeight="1">
      <c r="A20" s="12" t="s">
        <v>79</v>
      </c>
      <c r="B20" s="55" t="s">
        <v>77</v>
      </c>
      <c r="C20" s="21"/>
      <c r="D20" s="32"/>
      <c r="E20" s="24" t="s">
        <v>18</v>
      </c>
      <c r="F20" s="55" t="s">
        <v>77</v>
      </c>
      <c r="G20" s="21"/>
      <c r="H20" s="57" t="s">
        <v>80</v>
      </c>
      <c r="I20" s="15"/>
      <c r="J20" s="5"/>
    </row>
    <row r="21" ht="24.75" customHeight="1">
      <c r="A21" s="12" t="s">
        <v>81</v>
      </c>
      <c r="B21" s="55" t="s">
        <v>77</v>
      </c>
      <c r="C21" s="21"/>
      <c r="D21" s="32"/>
      <c r="E21" s="24" t="s">
        <v>77</v>
      </c>
      <c r="F21" s="55" t="s">
        <v>77</v>
      </c>
      <c r="G21" s="21"/>
      <c r="H21" s="56" t="s">
        <v>82</v>
      </c>
      <c r="I21" s="15"/>
      <c r="J21" s="5">
        <f>J13+D20+G26+G25+G24</f>
        <v>0</v>
      </c>
    </row>
    <row r="22" ht="24.75" customHeight="1">
      <c r="A22" s="12" t="s">
        <v>83</v>
      </c>
      <c r="B22" s="58" t="s">
        <v>69</v>
      </c>
      <c r="C22" s="59" t="s">
        <v>84</v>
      </c>
      <c r="D22" s="58" t="s">
        <v>69</v>
      </c>
      <c r="E22" s="60" t="s">
        <v>85</v>
      </c>
      <c r="F22" s="61" t="s">
        <v>86</v>
      </c>
      <c r="G22" s="21"/>
      <c r="H22" s="62"/>
      <c r="I22" s="15"/>
      <c r="J22" s="5">
        <f>J21/G28</f>
        <v>0</v>
      </c>
    </row>
    <row r="23" ht="24.75" customHeight="1">
      <c r="A23" s="63" t="s">
        <v>87</v>
      </c>
      <c r="B23" s="14"/>
      <c r="C23" s="14"/>
      <c r="D23" s="14"/>
      <c r="E23" s="21"/>
      <c r="F23" s="64" t="s">
        <v>88</v>
      </c>
      <c r="G23" s="14"/>
      <c r="H23" s="21"/>
      <c r="I23" s="65" t="s">
        <v>89</v>
      </c>
      <c r="J23" s="66">
        <f>J22*F5/1000</f>
        <v>0</v>
      </c>
    </row>
    <row r="24" ht="22.5" customHeight="1">
      <c r="A24" s="67"/>
      <c r="B24" s="68"/>
      <c r="C24" s="68"/>
      <c r="D24" s="68"/>
      <c r="E24" s="69"/>
      <c r="F24" s="70" t="s">
        <v>90</v>
      </c>
      <c r="G24" s="71">
        <v>0.0</v>
      </c>
      <c r="H24" s="70"/>
      <c r="I24" s="53" t="s">
        <v>91</v>
      </c>
      <c r="J24" s="51"/>
    </row>
    <row r="25" ht="22.5" customHeight="1">
      <c r="A25" s="72"/>
      <c r="E25" s="73"/>
      <c r="F25" s="70" t="s">
        <v>92</v>
      </c>
      <c r="G25" s="71">
        <v>0.0</v>
      </c>
      <c r="H25" s="70"/>
      <c r="I25" s="53" t="s">
        <v>91</v>
      </c>
      <c r="J25" s="51"/>
    </row>
    <row r="26" ht="22.5" customHeight="1">
      <c r="A26" s="72"/>
      <c r="E26" s="73"/>
      <c r="F26" s="70" t="s">
        <v>93</v>
      </c>
      <c r="G26" s="74">
        <v>0.0</v>
      </c>
      <c r="H26" s="70"/>
      <c r="I26" s="53" t="s">
        <v>91</v>
      </c>
      <c r="J26" s="51"/>
    </row>
    <row r="27" ht="22.5" customHeight="1">
      <c r="A27" s="72"/>
      <c r="E27" s="73"/>
      <c r="F27" s="70" t="s">
        <v>94</v>
      </c>
      <c r="G27" s="75">
        <v>0.0</v>
      </c>
      <c r="H27" s="70"/>
      <c r="I27" s="53"/>
      <c r="J27" s="5"/>
    </row>
    <row r="28" ht="22.5" customHeight="1">
      <c r="A28" s="72"/>
      <c r="E28" s="73"/>
      <c r="F28" s="76" t="s">
        <v>95</v>
      </c>
      <c r="G28" s="74">
        <v>28.0</v>
      </c>
      <c r="H28" s="70"/>
      <c r="I28" s="53"/>
      <c r="J28" s="51"/>
    </row>
    <row r="29" ht="22.5" customHeight="1">
      <c r="A29" s="72"/>
      <c r="E29" s="73"/>
      <c r="F29" s="76" t="s">
        <v>88</v>
      </c>
      <c r="G29" s="77">
        <f>J23*(1+G27)</f>
        <v>0</v>
      </c>
      <c r="H29" s="78" t="s">
        <v>96</v>
      </c>
      <c r="I29" s="53" t="s">
        <v>97</v>
      </c>
      <c r="J29" s="51"/>
    </row>
    <row r="30" ht="22.5" customHeight="1">
      <c r="A30" s="72"/>
      <c r="E30" s="73"/>
      <c r="F30" s="78" t="s">
        <v>88</v>
      </c>
      <c r="G30" s="71">
        <f>G29/0.9144</f>
        <v>0</v>
      </c>
      <c r="H30" s="78" t="s">
        <v>98</v>
      </c>
      <c r="I30" s="79" t="s">
        <v>97</v>
      </c>
      <c r="J30" s="51"/>
    </row>
    <row r="31" ht="22.5" customHeight="1">
      <c r="A31" s="72"/>
      <c r="E31" s="73"/>
      <c r="F31" s="78" t="s">
        <v>99</v>
      </c>
      <c r="G31" s="80" t="s">
        <v>100</v>
      </c>
      <c r="H31" s="81"/>
      <c r="I31" s="82"/>
      <c r="J31" s="51"/>
    </row>
    <row r="32" ht="22.5" customHeight="1">
      <c r="A32" s="83"/>
      <c r="B32" s="4"/>
      <c r="C32" s="4"/>
      <c r="D32" s="4"/>
      <c r="E32" s="84"/>
      <c r="F32" s="85" t="s">
        <v>101</v>
      </c>
      <c r="G32" s="86"/>
      <c r="H32" s="87"/>
      <c r="I32" s="88"/>
      <c r="J32" s="5"/>
    </row>
    <row r="33" ht="12.75" customHeight="1">
      <c r="A33" s="89"/>
      <c r="B33" s="89"/>
      <c r="C33" s="89"/>
      <c r="D33" s="89" t="s">
        <v>102</v>
      </c>
      <c r="E33" s="90"/>
      <c r="F33" s="89"/>
      <c r="G33" s="89"/>
      <c r="H33" s="89"/>
      <c r="I33" s="89"/>
      <c r="J33" s="5"/>
    </row>
    <row r="34" ht="19.5" customHeight="1">
      <c r="A34" s="91" t="s">
        <v>103</v>
      </c>
      <c r="B34" s="92"/>
      <c r="C34" s="92"/>
      <c r="D34" s="91" t="s">
        <v>104</v>
      </c>
      <c r="E34" s="93"/>
      <c r="F34" s="92"/>
      <c r="G34" s="91" t="s">
        <v>105</v>
      </c>
      <c r="H34" s="93"/>
      <c r="I34" s="92"/>
      <c r="J34" s="5"/>
    </row>
  </sheetData>
  <mergeCells count="40">
    <mergeCell ref="A1:I1"/>
    <mergeCell ref="A2:I2"/>
    <mergeCell ref="B3:C3"/>
    <mergeCell ref="E3:F3"/>
    <mergeCell ref="H3:I3"/>
    <mergeCell ref="B4:I4"/>
    <mergeCell ref="B6:C6"/>
    <mergeCell ref="H6:I6"/>
    <mergeCell ref="F10:G10"/>
    <mergeCell ref="F11:G11"/>
    <mergeCell ref="F18:G18"/>
    <mergeCell ref="F19:G19"/>
    <mergeCell ref="D6:E6"/>
    <mergeCell ref="F6:G6"/>
    <mergeCell ref="B7:C7"/>
    <mergeCell ref="F7:G7"/>
    <mergeCell ref="B8:C8"/>
    <mergeCell ref="F8:G8"/>
    <mergeCell ref="F9:G9"/>
    <mergeCell ref="B9:C9"/>
    <mergeCell ref="B10:C10"/>
    <mergeCell ref="B11:C11"/>
    <mergeCell ref="B13:C13"/>
    <mergeCell ref="A14:A15"/>
    <mergeCell ref="A16:A17"/>
    <mergeCell ref="D18:E18"/>
    <mergeCell ref="A24:E32"/>
    <mergeCell ref="F21:G21"/>
    <mergeCell ref="H21:I21"/>
    <mergeCell ref="F22:G22"/>
    <mergeCell ref="H22:I22"/>
    <mergeCell ref="A23:E23"/>
    <mergeCell ref="F23:H23"/>
    <mergeCell ref="B18:C18"/>
    <mergeCell ref="B19:C19"/>
    <mergeCell ref="H19:I19"/>
    <mergeCell ref="B20:C20"/>
    <mergeCell ref="F20:G20"/>
    <mergeCell ref="H20:I20"/>
    <mergeCell ref="B21:C21"/>
  </mergeCells>
  <printOptions/>
  <pageMargins bottom="0.75" footer="0.0" header="0.0" left="0.7" right="0.7" top="0.75"/>
  <pageSetup orientation="landscape"/>
  <headerFooter>
    <oddHeader>&amp;LTo 翁副總 From 楊文傑Jason Yang +84-1273938206 jason@huge-rock.com +84-650-3566566 ext 304   &amp;D  &amp;T   &amp;P/</oddHeader>
    <oddFooter>&amp;L&amp;F - &amp;A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2007-01-05T01:16:39Z</dcterms:created>
  <dc:creator>YW</dc:creator>
</cp:coreProperties>
</file>