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0310" windowHeight="7995"/>
  </bookViews>
  <sheets>
    <sheet name="Presupuesto" sheetId="1" r:id="rId1"/>
  </sheets>
  <calcPr calcId="145621"/>
</workbook>
</file>

<file path=xl/calcChain.xml><?xml version="1.0" encoding="utf-8"?>
<calcChain xmlns="http://schemas.openxmlformats.org/spreadsheetml/2006/main">
  <c r="D33" i="1" l="1"/>
  <c r="D32" i="1"/>
  <c r="D36" i="1" l="1"/>
  <c r="D34" i="1"/>
  <c r="D31" i="1"/>
  <c r="D30" i="1"/>
  <c r="D29" i="1" l="1"/>
  <c r="D20" i="1"/>
  <c r="D21" i="1"/>
  <c r="D22" i="1"/>
  <c r="D23" i="1"/>
  <c r="D24" i="1"/>
  <c r="D26" i="1"/>
  <c r="D27" i="1"/>
  <c r="D35" i="1"/>
  <c r="D13" i="1"/>
  <c r="D12" i="1"/>
  <c r="C14" i="1"/>
  <c r="C25" i="1" s="1"/>
  <c r="D11" i="1"/>
  <c r="D10" i="1"/>
  <c r="B5" i="1"/>
  <c r="C28" i="1" l="1"/>
  <c r="D28" i="1" s="1"/>
  <c r="D25" i="1"/>
  <c r="D37" i="1" s="1"/>
  <c r="D14" i="1"/>
  <c r="F29" i="1" s="1"/>
  <c r="B42" i="1" l="1"/>
  <c r="F18" i="1"/>
  <c r="F35" i="1"/>
  <c r="F28" i="1"/>
  <c r="F21" i="1"/>
  <c r="F26" i="1"/>
  <c r="B41" i="1"/>
  <c r="F19" i="1"/>
  <c r="F24" i="1"/>
  <c r="F27" i="1"/>
  <c r="F22" i="1"/>
  <c r="F20" i="1"/>
  <c r="F25" i="1"/>
  <c r="F23" i="1"/>
  <c r="B43" i="1" l="1"/>
  <c r="B44" i="1" s="1"/>
</calcChain>
</file>

<file path=xl/comments1.xml><?xml version="1.0" encoding="utf-8"?>
<comments xmlns="http://schemas.openxmlformats.org/spreadsheetml/2006/main">
  <authors>
    <author>Hector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Hector:</t>
        </r>
        <r>
          <rPr>
            <sz val="9"/>
            <color indexed="81"/>
            <rFont val="Tahoma"/>
            <family val="2"/>
          </rPr>
          <t xml:space="preserve">
Para todas las actividades académicas la USAT asume el valor crédito
equivalente a 17 horas académicas, entre teoría, práctica, presencial y no presencial del participante.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Hector:</t>
        </r>
        <r>
          <rPr>
            <sz val="9"/>
            <color indexed="81"/>
            <rFont val="Tahoma"/>
            <family val="2"/>
          </rPr>
          <t xml:space="preserve">
De ser necesario y coordinado previamente con el Director de Escuela y aprobadas por el Decano y Administrador General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Hector:</t>
        </r>
        <r>
          <rPr>
            <sz val="9"/>
            <color indexed="81"/>
            <rFont val="Tahoma"/>
            <family val="2"/>
          </rPr>
          <t xml:space="preserve">
De ser necesario y coordinado previamente con el Director de Escuela y aprobadas por el Decano y Administrador General</t>
        </r>
      </text>
    </comment>
  </commentList>
</comments>
</file>

<file path=xl/sharedStrings.xml><?xml version="1.0" encoding="utf-8"?>
<sst xmlns="http://schemas.openxmlformats.org/spreadsheetml/2006/main" count="64" uniqueCount="57">
  <si>
    <t>INGRESOS</t>
  </si>
  <si>
    <t>CONCEPTO</t>
  </si>
  <si>
    <t>PRECIO UNITARIO</t>
  </si>
  <si>
    <t>CANTIDAD</t>
  </si>
  <si>
    <t>SUB TOTAL</t>
  </si>
  <si>
    <t>OBSERVACIÓN</t>
  </si>
  <si>
    <t>Inscripción de Participantes Externos</t>
  </si>
  <si>
    <t>Inscripción de Participantes USAT</t>
  </si>
  <si>
    <t>Curso</t>
  </si>
  <si>
    <t>Diplomado /Programa de Especialización</t>
  </si>
  <si>
    <t>Jornada</t>
  </si>
  <si>
    <t>Seminario</t>
  </si>
  <si>
    <t>Conferencia</t>
  </si>
  <si>
    <t>Taller</t>
  </si>
  <si>
    <t>Congreso</t>
  </si>
  <si>
    <t>Cantidad de Horas Académicas Totales:</t>
  </si>
  <si>
    <t>%</t>
  </si>
  <si>
    <t>Becas</t>
  </si>
  <si>
    <t>Medias Becas</t>
  </si>
  <si>
    <t>Coordinador General</t>
  </si>
  <si>
    <t>Coordinador de Apoyo (Administrativo-Logístico)</t>
  </si>
  <si>
    <t>Alquiler de Laboratorio</t>
  </si>
  <si>
    <t>Servicios de diseño de publicitario</t>
  </si>
  <si>
    <t>Servicio de Impresión de material publicitario</t>
  </si>
  <si>
    <t>Botellas de Agua Para el Docente</t>
  </si>
  <si>
    <t>Pago del Docente</t>
  </si>
  <si>
    <t>TOTALES</t>
  </si>
  <si>
    <t>RESUMEN</t>
  </si>
  <si>
    <t>INGRESOS S/.</t>
  </si>
  <si>
    <t>EGRESOS S/.</t>
  </si>
  <si>
    <t>% UTILIDAD</t>
  </si>
  <si>
    <t>UTILIDAD S/.</t>
  </si>
  <si>
    <t>Tipo de Programa de Educación Continua</t>
  </si>
  <si>
    <t>Maximo Referenciales</t>
  </si>
  <si>
    <t>Cantidad de Créditos Totales</t>
  </si>
  <si>
    <t>Plumones</t>
  </si>
  <si>
    <t>Mota</t>
  </si>
  <si>
    <t>Imprevistos</t>
  </si>
  <si>
    <t>Máximo 7% de los Ingresos</t>
  </si>
  <si>
    <t>Máximo 40% de los Ingresos</t>
  </si>
  <si>
    <t>Pago de comisión por participante inscrito</t>
  </si>
  <si>
    <t>Diseño de Díptico y afiche</t>
  </si>
  <si>
    <t>Estudiantes/egresados/trabajadores</t>
  </si>
  <si>
    <t>Participante USAT que consiga 4 inscritos</t>
  </si>
  <si>
    <t>CURSO DE DESARROLLO DE APLICACIONES CON JAVA &amp; POSTGRESQL</t>
  </si>
  <si>
    <r>
      <rPr>
        <b/>
        <sz val="7"/>
        <color theme="1"/>
        <rFont val="Arial"/>
        <family val="2"/>
      </rPr>
      <t>Tipo :</t>
    </r>
    <r>
      <rPr>
        <sz val="7"/>
        <color theme="1"/>
        <rFont val="Arial"/>
        <family val="2"/>
      </rPr>
      <t xml:space="preserve">
-Diplomado: mínimo 204 horas académicas
-Curso: mínimo 17 horas horas académicas
-Jornada: mínimo 17 horas horas académicas
-Seminario
-Conferencia
-Taller
-Congreso</t>
    </r>
  </si>
  <si>
    <t>EGRESOS</t>
  </si>
  <si>
    <t>Papel Membretado</t>
  </si>
  <si>
    <t>Servicio de Impresión de Certificados</t>
  </si>
  <si>
    <t>Goma en Barra</t>
  </si>
  <si>
    <t>Servicio de Courier Local</t>
  </si>
  <si>
    <t>Servicio de Recarga Impresora</t>
  </si>
  <si>
    <t>Papel Bond A4</t>
  </si>
  <si>
    <t>Participante USAT que consiga 7 inscritos
y 1 Profesor de la escuela</t>
  </si>
  <si>
    <t>35 para participantes, 1 para docente y 2 organizadores</t>
  </si>
  <si>
    <t>Grapas</t>
  </si>
  <si>
    <t>Sobre blanco con 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</si>
</sst>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&quot;S/.&quot;\ #,##0.00"/>
    <numFmt numFmtId="166" formatCode="_ * #,##0_ ;_ * \-#,##0_ ;_ * &quot;-&quot;??_ ;_ @_ "/>
  </numFmts>
  <fonts count="15" x14ac:knownFonts="1"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Belwe Lt BT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i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7" fillId="3" borderId="1" xfId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1" xfId="0" applyFill="1" applyBorder="1"/>
    <xf numFmtId="0" fontId="0" fillId="2" borderId="14" xfId="0" applyFill="1" applyBorder="1"/>
    <xf numFmtId="0" fontId="1" fillId="4" borderId="0" xfId="0" applyFont="1" applyFill="1" applyBorder="1"/>
    <xf numFmtId="0" fontId="3" fillId="4" borderId="0" xfId="0" applyFont="1" applyFill="1" applyBorder="1"/>
    <xf numFmtId="10" fontId="0" fillId="0" borderId="7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2" borderId="2" xfId="0" applyNumberFormat="1" applyFill="1" applyBorder="1"/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7" fillId="3" borderId="1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17" xfId="0" applyNumberFormat="1" applyFill="1" applyBorder="1"/>
    <xf numFmtId="0" fontId="9" fillId="0" borderId="1" xfId="0" applyFont="1" applyBorder="1" applyAlignment="1">
      <alignment horizontal="right"/>
    </xf>
    <xf numFmtId="165" fontId="9" fillId="0" borderId="1" xfId="0" applyNumberFormat="1" applyFont="1" applyBorder="1" applyAlignment="1">
      <alignment horizontal="center"/>
    </xf>
    <xf numFmtId="166" fontId="0" fillId="2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wrapText="1"/>
    </xf>
    <xf numFmtId="0" fontId="2" fillId="4" borderId="0" xfId="0" applyFont="1" applyFill="1"/>
    <xf numFmtId="0" fontId="0" fillId="4" borderId="0" xfId="0" applyFill="1"/>
    <xf numFmtId="165" fontId="0" fillId="4" borderId="6" xfId="0" applyNumberFormat="1" applyFill="1" applyBorder="1"/>
    <xf numFmtId="165" fontId="0" fillId="4" borderId="9" xfId="0" applyNumberFormat="1" applyFill="1" applyBorder="1"/>
    <xf numFmtId="10" fontId="0" fillId="0" borderId="20" xfId="0" applyNumberFormat="1" applyBorder="1"/>
    <xf numFmtId="165" fontId="0" fillId="0" borderId="1" xfId="0" applyNumberFormat="1" applyFont="1" applyBorder="1" applyAlignment="1">
      <alignment horizontal="center"/>
    </xf>
    <xf numFmtId="9" fontId="9" fillId="5" borderId="12" xfId="0" applyNumberFormat="1" applyFont="1" applyFill="1" applyBorder="1" applyAlignment="1">
      <alignment horizontal="center"/>
    </xf>
    <xf numFmtId="0" fontId="14" fillId="0" borderId="1" xfId="0" applyFont="1" applyBorder="1"/>
    <xf numFmtId="0" fontId="0" fillId="0" borderId="1" xfId="0" applyFont="1" applyBorder="1"/>
    <xf numFmtId="165" fontId="0" fillId="0" borderId="1" xfId="0" applyNumberFormat="1" applyFont="1" applyBorder="1"/>
    <xf numFmtId="1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5">
    <cellStyle name="Euro" xfId="2"/>
    <cellStyle name="Millares" xfId="4" builtinId="3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topLeftCell="A16" workbookViewId="0">
      <selection activeCell="D33" sqref="D33"/>
    </sheetView>
  </sheetViews>
  <sheetFormatPr baseColWidth="10" defaultRowHeight="11.25" x14ac:dyDescent="0.2"/>
  <cols>
    <col min="1" max="1" width="62.83203125" customWidth="1"/>
    <col min="2" max="2" width="29" style="5" customWidth="1"/>
    <col min="3" max="3" width="10" customWidth="1"/>
    <col min="4" max="4" width="14.5" customWidth="1"/>
    <col min="5" max="5" width="35.5" bestFit="1" customWidth="1"/>
    <col min="6" max="6" width="17.5" hidden="1" customWidth="1"/>
    <col min="7" max="7" width="39.5" hidden="1" customWidth="1"/>
  </cols>
  <sheetData>
    <row r="1" spans="1:7" ht="28.5" customHeight="1" x14ac:dyDescent="0.25">
      <c r="A1" s="63" t="s">
        <v>44</v>
      </c>
      <c r="B1" s="63"/>
      <c r="C1" s="63"/>
      <c r="D1" s="63"/>
      <c r="E1" s="63"/>
    </row>
    <row r="3" spans="1:7" ht="75.75" customHeight="1" x14ac:dyDescent="0.2">
      <c r="A3" s="43" t="s">
        <v>45</v>
      </c>
      <c r="B3" s="42" t="s">
        <v>8</v>
      </c>
    </row>
    <row r="4" spans="1:7" ht="26.25" customHeight="1" x14ac:dyDescent="0.2">
      <c r="A4" s="2" t="s">
        <v>15</v>
      </c>
      <c r="B4" s="42">
        <v>40</v>
      </c>
    </row>
    <row r="5" spans="1:7" ht="24" customHeight="1" x14ac:dyDescent="0.2">
      <c r="A5" s="2" t="s">
        <v>34</v>
      </c>
      <c r="B5" s="41">
        <f>B4/17</f>
        <v>2.3529411764705883</v>
      </c>
    </row>
    <row r="6" spans="1:7" x14ac:dyDescent="0.2">
      <c r="G6" s="23" t="s">
        <v>32</v>
      </c>
    </row>
    <row r="7" spans="1:7" x14ac:dyDescent="0.2">
      <c r="G7" s="24" t="s">
        <v>9</v>
      </c>
    </row>
    <row r="8" spans="1:7" x14ac:dyDescent="0.2">
      <c r="A8" s="1" t="s">
        <v>0</v>
      </c>
      <c r="G8" s="24" t="s">
        <v>8</v>
      </c>
    </row>
    <row r="9" spans="1:7" x14ac:dyDescent="0.2">
      <c r="A9" s="4" t="s">
        <v>1</v>
      </c>
      <c r="B9" s="17" t="s">
        <v>2</v>
      </c>
      <c r="C9" s="4" t="s">
        <v>3</v>
      </c>
      <c r="D9" s="4" t="s">
        <v>4</v>
      </c>
      <c r="E9" s="4" t="s">
        <v>5</v>
      </c>
      <c r="G9" s="24" t="s">
        <v>10</v>
      </c>
    </row>
    <row r="10" spans="1:7" ht="18.75" customHeight="1" x14ac:dyDescent="0.2">
      <c r="A10" s="2" t="s">
        <v>6</v>
      </c>
      <c r="B10" s="31">
        <v>300</v>
      </c>
      <c r="C10" s="2">
        <v>5</v>
      </c>
      <c r="D10" s="28">
        <f>B10*C10</f>
        <v>1500</v>
      </c>
      <c r="E10" s="2"/>
      <c r="G10" s="24" t="s">
        <v>11</v>
      </c>
    </row>
    <row r="11" spans="1:7" ht="18" customHeight="1" x14ac:dyDescent="0.2">
      <c r="A11" s="2" t="s">
        <v>7</v>
      </c>
      <c r="B11" s="31">
        <v>250</v>
      </c>
      <c r="C11" s="2">
        <v>25</v>
      </c>
      <c r="D11" s="28">
        <f>B11*C11</f>
        <v>6250</v>
      </c>
      <c r="E11" s="2" t="s">
        <v>42</v>
      </c>
      <c r="G11" s="24" t="s">
        <v>12</v>
      </c>
    </row>
    <row r="12" spans="1:7" ht="17.25" customHeight="1" x14ac:dyDescent="0.2">
      <c r="A12" s="2" t="s">
        <v>18</v>
      </c>
      <c r="B12" s="31">
        <v>150</v>
      </c>
      <c r="C12" s="2">
        <v>3</v>
      </c>
      <c r="D12" s="28">
        <f>B12*C12</f>
        <v>450</v>
      </c>
      <c r="E12" s="2" t="s">
        <v>43</v>
      </c>
      <c r="G12" s="24" t="s">
        <v>13</v>
      </c>
    </row>
    <row r="13" spans="1:7" ht="24.75" customHeight="1" thickBot="1" x14ac:dyDescent="0.25">
      <c r="A13" s="2" t="s">
        <v>17</v>
      </c>
      <c r="B13" s="31">
        <v>0</v>
      </c>
      <c r="C13" s="2">
        <v>2</v>
      </c>
      <c r="D13" s="29">
        <f>B13*C13</f>
        <v>0</v>
      </c>
      <c r="E13" s="57" t="s">
        <v>53</v>
      </c>
      <c r="G13" s="24" t="s">
        <v>14</v>
      </c>
    </row>
    <row r="14" spans="1:7" ht="18" customHeight="1" thickBot="1" x14ac:dyDescent="0.25">
      <c r="A14" s="20"/>
      <c r="B14" s="19" t="s">
        <v>26</v>
      </c>
      <c r="C14" s="22">
        <f>SUM(C10:C13)</f>
        <v>35</v>
      </c>
      <c r="D14" s="30">
        <f>SUM(D10:D13)</f>
        <v>8200</v>
      </c>
      <c r="E14" s="20"/>
      <c r="G14" s="3"/>
    </row>
    <row r="16" spans="1:7" x14ac:dyDescent="0.2">
      <c r="A16" s="1" t="s">
        <v>46</v>
      </c>
    </row>
    <row r="17" spans="1:7" ht="12" thickBot="1" x14ac:dyDescent="0.25">
      <c r="A17" s="6" t="s">
        <v>1</v>
      </c>
      <c r="B17" s="18" t="s">
        <v>2</v>
      </c>
      <c r="C17" s="6" t="s">
        <v>3</v>
      </c>
      <c r="D17" s="6" t="s">
        <v>4</v>
      </c>
      <c r="E17" s="6" t="s">
        <v>5</v>
      </c>
      <c r="F17" s="18" t="s">
        <v>16</v>
      </c>
      <c r="G17" s="17" t="s">
        <v>33</v>
      </c>
    </row>
    <row r="18" spans="1:7" ht="17.25" customHeight="1" x14ac:dyDescent="0.2">
      <c r="A18" s="8" t="s">
        <v>19</v>
      </c>
      <c r="B18" s="32">
        <v>200</v>
      </c>
      <c r="C18" s="9">
        <v>2</v>
      </c>
      <c r="D18" s="46">
        <v>400</v>
      </c>
      <c r="E18" s="9"/>
      <c r="F18" s="25">
        <f>D18/$D$14</f>
        <v>4.878048780487805E-2</v>
      </c>
      <c r="G18" s="58" t="s">
        <v>38</v>
      </c>
    </row>
    <row r="19" spans="1:7" ht="15" customHeight="1" thickBot="1" x14ac:dyDescent="0.25">
      <c r="A19" s="10" t="s">
        <v>20</v>
      </c>
      <c r="B19" s="33">
        <v>100</v>
      </c>
      <c r="C19" s="11">
        <v>2</v>
      </c>
      <c r="D19" s="47">
        <v>200</v>
      </c>
      <c r="E19" s="11"/>
      <c r="F19" s="26">
        <f t="shared" ref="F19:F28" si="0">D19/$D$14</f>
        <v>2.4390243902439025E-2</v>
      </c>
      <c r="G19" s="59"/>
    </row>
    <row r="20" spans="1:7" x14ac:dyDescent="0.2">
      <c r="A20" s="8" t="s">
        <v>25</v>
      </c>
      <c r="B20" s="32">
        <v>400</v>
      </c>
      <c r="C20" s="9">
        <v>2</v>
      </c>
      <c r="D20" s="37">
        <f t="shared" ref="D20:D36" si="1">B20*C20</f>
        <v>800</v>
      </c>
      <c r="E20" s="9"/>
      <c r="F20" s="25">
        <f t="shared" si="0"/>
        <v>9.7560975609756101E-2</v>
      </c>
      <c r="G20" s="60" t="s">
        <v>39</v>
      </c>
    </row>
    <row r="21" spans="1:7" x14ac:dyDescent="0.2">
      <c r="A21" s="13" t="s">
        <v>24</v>
      </c>
      <c r="B21" s="34">
        <v>1</v>
      </c>
      <c r="C21" s="7">
        <v>8</v>
      </c>
      <c r="D21" s="28">
        <f t="shared" si="1"/>
        <v>8</v>
      </c>
      <c r="E21" s="7"/>
      <c r="F21" s="27">
        <f t="shared" si="0"/>
        <v>9.7560975609756097E-4</v>
      </c>
      <c r="G21" s="58"/>
    </row>
    <row r="22" spans="1:7" x14ac:dyDescent="0.2">
      <c r="A22" s="12" t="s">
        <v>21</v>
      </c>
      <c r="B22" s="49">
        <v>100</v>
      </c>
      <c r="C22" s="2">
        <v>8</v>
      </c>
      <c r="D22" s="28">
        <f t="shared" si="1"/>
        <v>800</v>
      </c>
      <c r="E22" s="2"/>
      <c r="F22" s="27">
        <f t="shared" si="0"/>
        <v>9.7560975609756101E-2</v>
      </c>
      <c r="G22" s="58"/>
    </row>
    <row r="23" spans="1:7" ht="12.75" x14ac:dyDescent="0.2">
      <c r="A23" s="12" t="s">
        <v>22</v>
      </c>
      <c r="B23" s="35">
        <v>100</v>
      </c>
      <c r="C23" s="16">
        <v>1</v>
      </c>
      <c r="D23" s="28">
        <f t="shared" si="1"/>
        <v>100</v>
      </c>
      <c r="E23" s="2" t="s">
        <v>41</v>
      </c>
      <c r="F23" s="27">
        <f t="shared" si="0"/>
        <v>1.2195121951219513E-2</v>
      </c>
      <c r="G23" s="58"/>
    </row>
    <row r="24" spans="1:7" x14ac:dyDescent="0.2">
      <c r="A24" s="21" t="s">
        <v>23</v>
      </c>
      <c r="B24" s="31">
        <v>100</v>
      </c>
      <c r="C24" s="2">
        <v>1</v>
      </c>
      <c r="D24" s="28">
        <f t="shared" si="1"/>
        <v>100</v>
      </c>
      <c r="E24" s="2"/>
      <c r="F24" s="27">
        <f t="shared" si="0"/>
        <v>1.2195121951219513E-2</v>
      </c>
      <c r="G24" s="58"/>
    </row>
    <row r="25" spans="1:7" x14ac:dyDescent="0.2">
      <c r="A25" s="21" t="s">
        <v>48</v>
      </c>
      <c r="B25" s="49">
        <v>10</v>
      </c>
      <c r="C25" s="2">
        <f>C14+3</f>
        <v>38</v>
      </c>
      <c r="D25" s="28">
        <f t="shared" si="1"/>
        <v>380</v>
      </c>
      <c r="E25" s="2" t="s">
        <v>54</v>
      </c>
      <c r="F25" s="27">
        <f t="shared" si="0"/>
        <v>4.6341463414634146E-2</v>
      </c>
      <c r="G25" s="58"/>
    </row>
    <row r="26" spans="1:7" x14ac:dyDescent="0.2">
      <c r="A26" s="12" t="s">
        <v>35</v>
      </c>
      <c r="B26" s="31">
        <v>3</v>
      </c>
      <c r="C26" s="2">
        <v>4</v>
      </c>
      <c r="D26" s="28">
        <f t="shared" si="1"/>
        <v>12</v>
      </c>
      <c r="E26" s="2"/>
      <c r="F26" s="27">
        <f t="shared" si="0"/>
        <v>1.4634146341463415E-3</v>
      </c>
      <c r="G26" s="58"/>
    </row>
    <row r="27" spans="1:7" x14ac:dyDescent="0.2">
      <c r="A27" s="12" t="s">
        <v>36</v>
      </c>
      <c r="B27" s="31">
        <v>5</v>
      </c>
      <c r="C27" s="2">
        <v>1</v>
      </c>
      <c r="D27" s="28">
        <f t="shared" si="1"/>
        <v>5</v>
      </c>
      <c r="E27" s="2"/>
      <c r="F27" s="27">
        <f t="shared" si="0"/>
        <v>6.0975609756097561E-4</v>
      </c>
      <c r="G27" s="58"/>
    </row>
    <row r="28" spans="1:7" x14ac:dyDescent="0.2">
      <c r="A28" s="14" t="s">
        <v>40</v>
      </c>
      <c r="B28" s="36">
        <v>10</v>
      </c>
      <c r="C28" s="15">
        <f>C14</f>
        <v>35</v>
      </c>
      <c r="D28" s="28">
        <f t="shared" si="1"/>
        <v>350</v>
      </c>
      <c r="E28" s="15"/>
      <c r="F28" s="27">
        <f t="shared" si="0"/>
        <v>4.2682926829268296E-2</v>
      </c>
      <c r="G28" s="58"/>
    </row>
    <row r="29" spans="1:7" x14ac:dyDescent="0.2">
      <c r="A29" s="14" t="s">
        <v>37</v>
      </c>
      <c r="B29" s="36">
        <v>100</v>
      </c>
      <c r="C29" s="15">
        <v>1</v>
      </c>
      <c r="D29" s="28">
        <f>B29*C29</f>
        <v>100</v>
      </c>
      <c r="E29" s="15"/>
      <c r="F29" s="27">
        <f>D29/$D$14</f>
        <v>1.2195121951219513E-2</v>
      </c>
      <c r="G29" s="58"/>
    </row>
    <row r="30" spans="1:7" x14ac:dyDescent="0.2">
      <c r="A30" s="52" t="s">
        <v>47</v>
      </c>
      <c r="B30" s="49">
        <v>0.25</v>
      </c>
      <c r="C30" s="52">
        <v>300</v>
      </c>
      <c r="D30" s="53">
        <f t="shared" ref="D30:D34" si="2">B30*C30</f>
        <v>75</v>
      </c>
      <c r="E30" s="51"/>
      <c r="F30" s="48"/>
      <c r="G30" s="58"/>
    </row>
    <row r="31" spans="1:7" x14ac:dyDescent="0.2">
      <c r="A31" s="52" t="s">
        <v>52</v>
      </c>
      <c r="B31" s="49">
        <v>15</v>
      </c>
      <c r="C31" s="52">
        <v>1</v>
      </c>
      <c r="D31" s="53">
        <f t="shared" si="2"/>
        <v>15</v>
      </c>
      <c r="E31" s="51"/>
      <c r="F31" s="48"/>
      <c r="G31" s="58"/>
    </row>
    <row r="32" spans="1:7" x14ac:dyDescent="0.2">
      <c r="A32" s="52" t="s">
        <v>55</v>
      </c>
      <c r="B32" s="49">
        <v>6</v>
      </c>
      <c r="C32" s="52">
        <v>1</v>
      </c>
      <c r="D32" s="53">
        <f t="shared" si="2"/>
        <v>6</v>
      </c>
      <c r="E32" s="51"/>
      <c r="F32" s="48"/>
      <c r="G32" s="58"/>
    </row>
    <row r="33" spans="1:7" x14ac:dyDescent="0.2">
      <c r="A33" s="52" t="s">
        <v>56</v>
      </c>
      <c r="B33" s="49">
        <v>0.3</v>
      </c>
      <c r="C33" s="52">
        <v>300</v>
      </c>
      <c r="D33" s="53">
        <f t="shared" si="2"/>
        <v>90</v>
      </c>
      <c r="E33" s="51"/>
      <c r="F33" s="48"/>
      <c r="G33" s="58"/>
    </row>
    <row r="34" spans="1:7" x14ac:dyDescent="0.2">
      <c r="A34" s="52" t="s">
        <v>49</v>
      </c>
      <c r="B34" s="49">
        <v>3</v>
      </c>
      <c r="C34" s="52">
        <v>1</v>
      </c>
      <c r="D34" s="53">
        <f t="shared" si="2"/>
        <v>3</v>
      </c>
      <c r="E34" s="51"/>
      <c r="F34" s="48"/>
      <c r="G34" s="58"/>
    </row>
    <row r="35" spans="1:7" ht="12" thickBot="1" x14ac:dyDescent="0.25">
      <c r="A35" s="52" t="s">
        <v>50</v>
      </c>
      <c r="B35" s="49">
        <v>1.5</v>
      </c>
      <c r="C35" s="52">
        <v>300</v>
      </c>
      <c r="D35" s="53">
        <f t="shared" si="1"/>
        <v>450</v>
      </c>
      <c r="E35" s="51"/>
      <c r="F35" s="26">
        <f>D35/$D$14</f>
        <v>5.4878048780487805E-2</v>
      </c>
      <c r="G35" s="59"/>
    </row>
    <row r="36" spans="1:7" x14ac:dyDescent="0.2">
      <c r="A36" s="56" t="s">
        <v>51</v>
      </c>
      <c r="B36" s="49">
        <v>20</v>
      </c>
      <c r="C36" s="56">
        <v>1</v>
      </c>
      <c r="D36" s="53">
        <f t="shared" si="1"/>
        <v>20</v>
      </c>
      <c r="E36" s="51"/>
      <c r="F36" s="54"/>
      <c r="G36" s="55"/>
    </row>
    <row r="37" spans="1:7" ht="18.75" customHeight="1" thickBot="1" x14ac:dyDescent="0.25">
      <c r="C37" s="1" t="s">
        <v>26</v>
      </c>
      <c r="D37" s="38">
        <f>SUM(D18:D36)</f>
        <v>3914</v>
      </c>
    </row>
    <row r="40" spans="1:7" ht="15.75" x14ac:dyDescent="0.25">
      <c r="A40" s="61" t="s">
        <v>27</v>
      </c>
      <c r="B40" s="62"/>
    </row>
    <row r="41" spans="1:7" ht="15" x14ac:dyDescent="0.2">
      <c r="A41" s="39" t="s">
        <v>28</v>
      </c>
      <c r="B41" s="40">
        <f>D14</f>
        <v>8200</v>
      </c>
    </row>
    <row r="42" spans="1:7" ht="15" x14ac:dyDescent="0.2">
      <c r="A42" s="39" t="s">
        <v>29</v>
      </c>
      <c r="B42" s="40">
        <f>D37</f>
        <v>3914</v>
      </c>
    </row>
    <row r="43" spans="1:7" ht="15" x14ac:dyDescent="0.2">
      <c r="A43" s="39" t="s">
        <v>31</v>
      </c>
      <c r="B43" s="40">
        <f>B41-B42</f>
        <v>4286</v>
      </c>
    </row>
    <row r="44" spans="1:7" ht="19.5" customHeight="1" x14ac:dyDescent="0.2">
      <c r="A44" s="39" t="s">
        <v>30</v>
      </c>
      <c r="B44" s="50">
        <f>B43/$D$14</f>
        <v>0.52268292682926831</v>
      </c>
      <c r="C44" s="44"/>
      <c r="D44" s="45"/>
    </row>
  </sheetData>
  <mergeCells count="5">
    <mergeCell ref="G18:G19"/>
    <mergeCell ref="G20:G21"/>
    <mergeCell ref="G22:G35"/>
    <mergeCell ref="A40:B40"/>
    <mergeCell ref="A1:E1"/>
  </mergeCells>
  <dataValidations count="1">
    <dataValidation type="list" allowBlank="1" showInputMessage="1" showErrorMessage="1" sqref="B3">
      <formula1>$G$7:$G$13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Hugo</cp:lastModifiedBy>
  <dcterms:created xsi:type="dcterms:W3CDTF">2013-01-21T23:44:39Z</dcterms:created>
  <dcterms:modified xsi:type="dcterms:W3CDTF">2013-02-09T03:32:21Z</dcterms:modified>
</cp:coreProperties>
</file>