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ocumentos\JUAN JOSE\2020\Correo\BOL_NOV_2020\"/>
    </mc:Choice>
  </mc:AlternateContent>
  <xr:revisionPtr revIDLastSave="0" documentId="13_ncr:1_{477E6DA2-5070-4788-8BD2-C6778A9995D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1.1" sheetId="1" r:id="rId1"/>
  </sheets>
  <definedNames>
    <definedName name="_xlnm.Print_Area" localSheetId="0">'1.1'!$A$1:$N$59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" l="1"/>
  <c r="C37" i="1"/>
  <c r="G19" i="1"/>
  <c r="G47" i="1"/>
  <c r="E37" i="1"/>
  <c r="G37" i="1"/>
  <c r="G10" i="1"/>
  <c r="C10" i="1"/>
  <c r="C47" i="1"/>
  <c r="C6" i="1" l="1"/>
  <c r="G6" i="1"/>
  <c r="E10" i="1"/>
  <c r="E47" i="1"/>
  <c r="E19" i="1"/>
  <c r="E6" i="1" l="1"/>
  <c r="J38" i="1" l="1"/>
  <c r="J8" i="1"/>
  <c r="J27" i="1" l="1"/>
  <c r="J50" i="1" l="1"/>
  <c r="J41" i="1"/>
  <c r="J21" i="1"/>
  <c r="J14" i="1"/>
  <c r="J29" i="1"/>
  <c r="J49" i="1"/>
  <c r="J40" i="1"/>
  <c r="J20" i="1"/>
  <c r="J13" i="1"/>
  <c r="J35" i="1"/>
  <c r="J43" i="1"/>
  <c r="J39" i="1"/>
  <c r="J16" i="1"/>
  <c r="J12" i="1"/>
  <c r="J31" i="1"/>
  <c r="J25" i="1"/>
  <c r="J33" i="1"/>
  <c r="J42" i="1"/>
  <c r="J15" i="1"/>
  <c r="J11" i="1"/>
  <c r="J23" i="1"/>
  <c r="J44" i="1"/>
  <c r="J22" i="1"/>
  <c r="J17" i="1"/>
  <c r="J45" i="1"/>
  <c r="J48" i="1"/>
  <c r="J51" i="1"/>
  <c r="J53" i="1"/>
  <c r="J37" i="1"/>
  <c r="J10" i="1"/>
  <c r="J19" i="1"/>
  <c r="J47" i="1"/>
  <c r="J6" i="1" l="1"/>
  <c r="I38" i="1" l="1"/>
  <c r="I8" i="1" l="1"/>
  <c r="I47" i="1"/>
  <c r="I42" i="1"/>
  <c r="I27" i="1"/>
  <c r="I21" i="1"/>
  <c r="I33" i="1"/>
  <c r="I53" i="1"/>
  <c r="I41" i="1"/>
  <c r="I14" i="1"/>
  <c r="I45" i="1"/>
  <c r="I35" i="1"/>
  <c r="I43" i="1"/>
  <c r="I22" i="1"/>
  <c r="I13" i="1"/>
  <c r="I11" i="1"/>
  <c r="I40" i="1"/>
  <c r="I37" i="1"/>
  <c r="I19" i="1"/>
  <c r="I48" i="1"/>
  <c r="I51" i="1"/>
  <c r="I16" i="1"/>
  <c r="I29" i="1"/>
  <c r="I12" i="1"/>
  <c r="I39" i="1"/>
  <c r="I17" i="1"/>
  <c r="I10" i="1"/>
  <c r="I50" i="1"/>
  <c r="I25" i="1"/>
  <c r="I20" i="1"/>
  <c r="I23" i="1"/>
  <c r="I49" i="1"/>
  <c r="I31" i="1"/>
  <c r="I15" i="1"/>
  <c r="I44" i="1"/>
  <c r="I6" i="1" l="1"/>
  <c r="K53" i="1" l="1"/>
  <c r="K41" i="1" l="1"/>
  <c r="K43" i="1"/>
  <c r="K16" i="1"/>
  <c r="K33" i="1"/>
  <c r="K21" i="1"/>
  <c r="K50" i="1"/>
  <c r="K48" i="1"/>
  <c r="K8" i="1"/>
  <c r="K11" i="1"/>
  <c r="K25" i="1"/>
  <c r="K49" i="1"/>
  <c r="K40" i="1"/>
  <c r="K13" i="1"/>
  <c r="K39" i="1"/>
  <c r="K14" i="1"/>
  <c r="K12" i="1"/>
  <c r="K22" i="1"/>
  <c r="K20" i="1"/>
  <c r="K27" i="1"/>
  <c r="K42" i="1"/>
  <c r="K15" i="1"/>
  <c r="K44" i="1"/>
  <c r="K38" i="1"/>
  <c r="K29" i="1"/>
  <c r="K51" i="1"/>
  <c r="K19" i="1"/>
  <c r="K35" i="1"/>
  <c r="K47" i="1"/>
  <c r="K23" i="1"/>
  <c r="K31" i="1"/>
  <c r="K45" i="1"/>
  <c r="K17" i="1"/>
  <c r="K37" i="1"/>
  <c r="K10" i="1"/>
  <c r="K6" i="1" l="1"/>
</calcChain>
</file>

<file path=xl/sharedStrings.xml><?xml version="1.0" encoding="utf-8"?>
<sst xmlns="http://schemas.openxmlformats.org/spreadsheetml/2006/main" count="52" uniqueCount="48">
  <si>
    <t>Entidades Federativas y Municipios</t>
  </si>
  <si>
    <t>Volumen ( Kilogramos )</t>
  </si>
  <si>
    <t>Participación Porcentual (%)</t>
  </si>
  <si>
    <t>Variación Porcentual (%)</t>
  </si>
  <si>
    <t>Total</t>
  </si>
  <si>
    <t>Chihuahua</t>
  </si>
  <si>
    <t>Santa Bárbara</t>
  </si>
  <si>
    <t>Otros Municipios</t>
  </si>
  <si>
    <t>Durango</t>
  </si>
  <si>
    <t>San Dimas</t>
  </si>
  <si>
    <t>Santiago Papasquiaro</t>
  </si>
  <si>
    <t>Guanajuato</t>
  </si>
  <si>
    <t>Guerrero</t>
  </si>
  <si>
    <t>México</t>
  </si>
  <si>
    <t>San Luis Potosí</t>
  </si>
  <si>
    <t>Sinaloa</t>
  </si>
  <si>
    <t>Sonora</t>
  </si>
  <si>
    <t>Cananea</t>
  </si>
  <si>
    <t>Nacozari de García</t>
  </si>
  <si>
    <t>Zacatecas</t>
  </si>
  <si>
    <t>Fresnillo</t>
  </si>
  <si>
    <t>Mazapil</t>
  </si>
  <si>
    <t>Otras Entidades Federativas</t>
  </si>
  <si>
    <t>Ocampo</t>
  </si>
  <si>
    <r>
      <t xml:space="preserve">P/  </t>
    </r>
    <r>
      <rPr>
        <sz val="8"/>
        <rFont val="Arial Narrow"/>
        <family val="2"/>
      </rPr>
      <t>Cifras Preliminares</t>
    </r>
  </si>
  <si>
    <r>
      <t xml:space="preserve">PRODUCCIÓN DE ORO POR ENTIDAD FEDERATIVA Y MUNICIPIO </t>
    </r>
    <r>
      <rPr>
        <b/>
        <vertAlign val="superscript"/>
        <sz val="10"/>
        <rFont val="Arial Narrow"/>
        <family val="2"/>
      </rPr>
      <t>a/</t>
    </r>
  </si>
  <si>
    <r>
      <t xml:space="preserve">CUADRO </t>
    </r>
    <r>
      <rPr>
        <b/>
        <sz val="10"/>
        <rFont val="Arial Narrow"/>
        <family val="2"/>
      </rPr>
      <t>1.1</t>
    </r>
  </si>
  <si>
    <t>Urique</t>
  </si>
  <si>
    <t>Altar</t>
  </si>
  <si>
    <t>Caborca</t>
  </si>
  <si>
    <t>Sahuaripa</t>
  </si>
  <si>
    <t>Chínipas</t>
  </si>
  <si>
    <t>Madera</t>
  </si>
  <si>
    <t>Ojocaliente</t>
  </si>
  <si>
    <t>Oaxaca</t>
  </si>
  <si>
    <t>Santa Ana</t>
  </si>
  <si>
    <r>
      <t>a/</t>
    </r>
    <r>
      <rPr>
        <sz val="8"/>
        <rFont val="Arial Narrow"/>
        <family val="2"/>
      </rPr>
      <t xml:space="preserve">  Contenido Metálico</t>
    </r>
  </si>
  <si>
    <r>
      <t>NOTA:</t>
    </r>
    <r>
      <rPr>
        <sz val="8"/>
        <rFont val="Arial Narrow"/>
        <family val="2"/>
      </rPr>
      <t xml:space="preserve"> La suma de los parciales puede no coincidir con los totales debido al redondeo.</t>
    </r>
  </si>
  <si>
    <t>Baja California</t>
  </si>
  <si>
    <t>San Francisco del Oro</t>
  </si>
  <si>
    <t>Cucurpe</t>
  </si>
  <si>
    <r>
      <t xml:space="preserve">r/  </t>
    </r>
    <r>
      <rPr>
        <sz val="8"/>
        <rFont val="Arial Narrow"/>
        <family val="2"/>
      </rPr>
      <t>Cifras Revisadas</t>
    </r>
  </si>
  <si>
    <r>
      <rPr>
        <b/>
        <sz val="8"/>
        <color rgb="FF000080"/>
        <rFont val="Arial Narrow"/>
        <family val="2"/>
      </rPr>
      <t>-o-</t>
    </r>
    <r>
      <rPr>
        <sz val="8"/>
        <color rgb="FF000080"/>
        <rFont val="Arial Narrow"/>
        <family val="2"/>
      </rPr>
      <t xml:space="preserve"> </t>
    </r>
    <r>
      <rPr>
        <sz val="8"/>
        <rFont val="Arial Narrow"/>
        <family val="2"/>
      </rPr>
      <t xml:space="preserve">Variación porcentual mayor a </t>
    </r>
    <r>
      <rPr>
        <sz val="8"/>
        <color rgb="FF002060"/>
        <rFont val="Arial Narrow"/>
        <family val="2"/>
      </rPr>
      <t>250</t>
    </r>
    <r>
      <rPr>
        <sz val="8"/>
        <rFont val="Arial Narrow"/>
        <family val="2"/>
      </rPr>
      <t xml:space="preserve"> por ciento</t>
    </r>
  </si>
  <si>
    <t>San Juan del Río</t>
  </si>
  <si>
    <t>2019/2018</t>
  </si>
  <si>
    <r>
      <t xml:space="preserve">2020 </t>
    </r>
    <r>
      <rPr>
        <b/>
        <vertAlign val="superscript"/>
        <sz val="10"/>
        <rFont val="Arial Narrow"/>
        <family val="2"/>
      </rPr>
      <t>P/</t>
    </r>
  </si>
  <si>
    <t>2020/2019</t>
  </si>
  <si>
    <t>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</si>
</sst>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2" x14ac:knownFonts="1">
    <font>
      <sz val="10"/>
      <name val="Tahoma"/>
    </font>
    <font>
      <sz val="10"/>
      <name val="Arial Narrow"/>
      <family val="2"/>
    </font>
    <font>
      <b/>
      <sz val="10"/>
      <name val="Arial Narrow"/>
      <family val="2"/>
    </font>
    <font>
      <b/>
      <vertAlign val="superscript"/>
      <sz val="10"/>
      <name val="Arial Narrow"/>
      <family val="2"/>
    </font>
    <font>
      <b/>
      <sz val="9.5"/>
      <name val="Arial Narrow"/>
      <family val="2"/>
    </font>
    <font>
      <sz val="9.5"/>
      <name val="Arial Narrow"/>
      <family val="2"/>
    </font>
    <font>
      <sz val="8"/>
      <name val="Tahoma"/>
      <family val="2"/>
    </font>
    <font>
      <sz val="8"/>
      <name val="Arial Narrow"/>
      <family val="2"/>
    </font>
    <font>
      <b/>
      <vertAlign val="superscript"/>
      <sz val="8"/>
      <name val="Arial Narrow"/>
      <family val="2"/>
    </font>
    <font>
      <sz val="8"/>
      <color indexed="9"/>
      <name val="Arial Narrow"/>
      <family val="2"/>
    </font>
    <font>
      <sz val="10"/>
      <color theme="0"/>
      <name val="Arial Narrow"/>
      <family val="2"/>
    </font>
    <font>
      <b/>
      <sz val="9.5"/>
      <color theme="0"/>
      <name val="Arial Narrow"/>
      <family val="2"/>
    </font>
    <font>
      <sz val="9.5"/>
      <color theme="0"/>
      <name val="Arial Narrow"/>
      <family val="2"/>
    </font>
    <font>
      <sz val="8"/>
      <color theme="0"/>
      <name val="Arial Narrow"/>
      <family val="2"/>
    </font>
    <font>
      <sz val="8"/>
      <color rgb="FF000080"/>
      <name val="Arial Narrow"/>
      <family val="2"/>
    </font>
    <font>
      <b/>
      <sz val="8"/>
      <name val="Arial Narrow"/>
      <family val="2"/>
    </font>
    <font>
      <b/>
      <sz val="8"/>
      <color rgb="FF000080"/>
      <name val="Arial Narrow"/>
      <family val="2"/>
    </font>
    <font>
      <vertAlign val="superscript"/>
      <sz val="10"/>
      <name val="Arial Narrow"/>
      <family val="2"/>
    </font>
    <font>
      <vertAlign val="superscript"/>
      <sz val="9.5"/>
      <name val="Arial Narrow"/>
      <family val="2"/>
    </font>
    <font>
      <vertAlign val="superscript"/>
      <sz val="8"/>
      <name val="Arial Narrow"/>
      <family val="2"/>
    </font>
    <font>
      <vertAlign val="superscript"/>
      <sz val="8"/>
      <color indexed="9"/>
      <name val="Arial Narrow"/>
      <family val="2"/>
    </font>
    <font>
      <sz val="8"/>
      <color rgb="FF00206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164" fontId="4" fillId="2" borderId="0" xfId="0" applyNumberFormat="1" applyFont="1" applyFill="1" applyAlignment="1">
      <alignment vertical="center"/>
    </xf>
    <xf numFmtId="0" fontId="5" fillId="2" borderId="0" xfId="0" applyFont="1" applyFill="1" applyAlignment="1">
      <alignment vertical="center"/>
    </xf>
    <xf numFmtId="164" fontId="5" fillId="2" borderId="0" xfId="0" applyNumberFormat="1" applyFont="1" applyFill="1" applyAlignment="1">
      <alignment vertical="center"/>
    </xf>
    <xf numFmtId="0" fontId="5" fillId="2" borderId="0" xfId="0" applyFont="1" applyFill="1" applyAlignment="1">
      <alignment horizontal="left" vertical="center" indent="1"/>
    </xf>
    <xf numFmtId="0" fontId="5" fillId="2" borderId="2" xfId="0" applyFont="1" applyFill="1" applyBorder="1" applyAlignment="1">
      <alignment vertical="center"/>
    </xf>
    <xf numFmtId="164" fontId="5" fillId="2" borderId="2" xfId="0" applyNumberFormat="1" applyFont="1" applyFill="1" applyBorder="1" applyAlignment="1">
      <alignment vertical="center"/>
    </xf>
    <xf numFmtId="0" fontId="7" fillId="2" borderId="0" xfId="0" applyFont="1" applyFill="1"/>
    <xf numFmtId="3" fontId="7" fillId="2" borderId="0" xfId="0" applyNumberFormat="1" applyFont="1" applyFill="1"/>
    <xf numFmtId="164" fontId="7" fillId="2" borderId="0" xfId="0" applyNumberFormat="1" applyFont="1" applyFill="1"/>
    <xf numFmtId="3" fontId="9" fillId="2" borderId="0" xfId="0" applyNumberFormat="1" applyFont="1" applyFill="1"/>
    <xf numFmtId="164" fontId="9" fillId="2" borderId="0" xfId="0" applyNumberFormat="1" applyFont="1" applyFill="1"/>
    <xf numFmtId="0" fontId="9" fillId="2" borderId="0" xfId="0" applyFont="1" applyFill="1"/>
    <xf numFmtId="0" fontId="1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8" fillId="2" borderId="0" xfId="0" applyFont="1" applyFill="1" applyAlignment="1">
      <alignment horizontal="left" indent="1"/>
    </xf>
    <xf numFmtId="0" fontId="5" fillId="2" borderId="2" xfId="0" applyFont="1" applyFill="1" applyBorder="1" applyAlignment="1" applyProtection="1">
      <alignment vertical="center"/>
      <protection locked="0"/>
    </xf>
    <xf numFmtId="164" fontId="5" fillId="2" borderId="2" xfId="0" applyNumberFormat="1" applyFont="1" applyFill="1" applyBorder="1" applyAlignment="1" applyProtection="1">
      <alignment vertical="center"/>
      <protection locked="0"/>
    </xf>
    <xf numFmtId="164" fontId="4" fillId="2" borderId="0" xfId="0" applyNumberFormat="1" applyFont="1" applyFill="1" applyAlignment="1" applyProtection="1">
      <alignment horizontal="right" vertical="center"/>
      <protection hidden="1"/>
    </xf>
    <xf numFmtId="164" fontId="4" fillId="2" borderId="0" xfId="0" applyNumberFormat="1" applyFont="1" applyFill="1" applyAlignment="1" applyProtection="1">
      <alignment vertical="center"/>
      <protection hidden="1"/>
    </xf>
    <xf numFmtId="164" fontId="5" fillId="2" borderId="0" xfId="0" applyNumberFormat="1" applyFont="1" applyFill="1" applyAlignment="1" applyProtection="1">
      <alignment horizontal="right" vertical="center"/>
      <protection hidden="1"/>
    </xf>
    <xf numFmtId="164" fontId="5" fillId="2" borderId="0" xfId="0" applyNumberFormat="1" applyFont="1" applyFill="1" applyAlignment="1" applyProtection="1">
      <alignment vertical="center"/>
      <protection hidden="1"/>
    </xf>
    <xf numFmtId="164" fontId="4" fillId="2" borderId="0" xfId="0" applyNumberFormat="1" applyFont="1" applyFill="1" applyAlignment="1" applyProtection="1">
      <alignment vertical="center"/>
    </xf>
    <xf numFmtId="0" fontId="4" fillId="2" borderId="0" xfId="0" applyFont="1" applyFill="1" applyAlignment="1" applyProtection="1">
      <alignment vertical="center"/>
    </xf>
    <xf numFmtId="164" fontId="5" fillId="2" borderId="0" xfId="0" applyNumberFormat="1" applyFont="1" applyFill="1" applyAlignment="1" applyProtection="1">
      <alignment vertical="center"/>
    </xf>
    <xf numFmtId="0" fontId="5" fillId="2" borderId="0" xfId="0" applyFont="1" applyFill="1" applyAlignment="1" applyProtection="1">
      <alignment vertical="center"/>
    </xf>
    <xf numFmtId="0" fontId="15" fillId="2" borderId="0" xfId="0" quotePrefix="1" applyFont="1" applyFill="1" applyAlignment="1">
      <alignment horizontal="left" indent="1"/>
    </xf>
    <xf numFmtId="0" fontId="15" fillId="2" borderId="0" xfId="0" applyFont="1" applyFill="1" applyAlignment="1">
      <alignment horizontal="left" vertical="center" indent="1"/>
    </xf>
    <xf numFmtId="0" fontId="17" fillId="3" borderId="0" xfId="0" applyFont="1" applyFill="1" applyAlignment="1">
      <alignment vertical="center"/>
    </xf>
    <xf numFmtId="0" fontId="18" fillId="3" borderId="2" xfId="0" applyFont="1" applyFill="1" applyBorder="1" applyAlignment="1" applyProtection="1">
      <alignment vertical="center"/>
      <protection locked="0"/>
    </xf>
    <xf numFmtId="3" fontId="19" fillId="3" borderId="0" xfId="0" applyNumberFormat="1" applyFont="1" applyFill="1"/>
    <xf numFmtId="3" fontId="20" fillId="3" borderId="0" xfId="0" applyNumberFormat="1" applyFont="1" applyFill="1"/>
    <xf numFmtId="3" fontId="20" fillId="2" borderId="0" xfId="0" applyNumberFormat="1" applyFont="1" applyFill="1"/>
    <xf numFmtId="0" fontId="18" fillId="3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0" fillId="2" borderId="1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2" fillId="2" borderId="2" xfId="0" applyFont="1" applyFill="1" applyBorder="1" applyAlignment="1">
      <alignment vertical="center"/>
    </xf>
    <xf numFmtId="0" fontId="13" fillId="2" borderId="0" xfId="0" applyFont="1" applyFill="1"/>
    <xf numFmtId="3" fontId="13" fillId="2" borderId="0" xfId="0" applyNumberFormat="1" applyFont="1" applyFill="1"/>
    <xf numFmtId="0" fontId="10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color rgb="FF000080"/>
      </font>
    </dxf>
    <dxf>
      <font>
        <color rgb="FF000080"/>
      </font>
    </dxf>
    <dxf>
      <font>
        <color rgb="FF000080"/>
      </font>
    </dxf>
    <dxf>
      <font>
        <color rgb="FF000080"/>
      </font>
    </dxf>
  </dxfs>
  <tableStyles count="0" defaultTableStyle="TableStyleMedium9" defaultPivotStyle="PivotStyleLight16"/>
  <colors>
    <mruColors>
      <color rgb="FF666699"/>
      <color rgb="FF000080"/>
      <color rgb="FF99CC00"/>
      <color rgb="FF669900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1">
  <a:themeElements>
    <a:clrScheme name="Personalizado 2">
      <a:dk1>
        <a:srgbClr val="002060"/>
      </a:dk1>
      <a:lt1>
        <a:sysClr val="window" lastClr="FFFFFF"/>
      </a:lt1>
      <a:dk2>
        <a:srgbClr val="002060"/>
      </a:dk2>
      <a:lt2>
        <a:srgbClr val="EEECE1"/>
      </a:lt2>
      <a:accent1>
        <a:srgbClr val="99CC00"/>
      </a:accent1>
      <a:accent2>
        <a:srgbClr val="666699"/>
      </a:accent2>
      <a:accent3>
        <a:srgbClr val="FFC000"/>
      </a:accent3>
      <a:accent4>
        <a:srgbClr val="993366"/>
      </a:accent4>
      <a:accent5>
        <a:srgbClr val="548DD4"/>
      </a:accent5>
      <a:accent6>
        <a:srgbClr val="F79646"/>
      </a:accent6>
      <a:hlink>
        <a:srgbClr val="0000FF"/>
      </a:hlink>
      <a:folHlink>
        <a:srgbClr val="660033"/>
      </a:folHlink>
    </a:clrScheme>
    <a:fontScheme name="Sector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ector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zoomScaleNormal="100" workbookViewId="0">
      <selection activeCell="N1" sqref="N1"/>
    </sheetView>
  </sheetViews>
  <sheetFormatPr baseColWidth="10" defaultColWidth="11.44140625" defaultRowHeight="14.1" customHeight="1" x14ac:dyDescent="0.25"/>
  <cols>
    <col min="1" max="1" width="21" style="1" customWidth="1"/>
    <col min="2" max="2" width="1.6640625" style="52" customWidth="1"/>
    <col min="3" max="3" width="7" style="1" bestFit="1" customWidth="1"/>
    <col min="4" max="4" width="1.6640625" style="38" customWidth="1"/>
    <col min="5" max="5" width="11.5546875" style="1" bestFit="1" customWidth="1"/>
    <col min="6" max="6" width="1.6640625" style="1" customWidth="1"/>
    <col min="7" max="7" width="11.5546875" style="1" bestFit="1" customWidth="1"/>
    <col min="8" max="8" width="1.6640625" style="1" customWidth="1"/>
    <col min="9" max="11" width="11.5546875" style="1" bestFit="1" customWidth="1"/>
    <col min="12" max="12" width="1.6640625" style="1" customWidth="1"/>
    <col min="13" max="14" width="11.5546875" style="1" bestFit="1" customWidth="1"/>
    <col min="15" max="15" width="11.44140625" style="22"/>
    <col min="16" max="16384" width="11.44140625" style="1"/>
  </cols>
  <sheetData>
    <row r="1" spans="1:15" ht="14.1" customHeight="1" x14ac:dyDescent="0.25">
      <c r="A1" s="4" t="s">
        <v>25</v>
      </c>
      <c r="B1" s="44"/>
      <c r="C1" s="5"/>
      <c r="E1" s="5"/>
      <c r="F1" s="5"/>
      <c r="G1" s="5"/>
      <c r="H1" s="5"/>
      <c r="I1" s="5"/>
      <c r="J1" s="5"/>
      <c r="K1" s="5"/>
      <c r="L1" s="5"/>
      <c r="M1" s="5"/>
      <c r="N1" s="5" t="s">
        <v>26</v>
      </c>
    </row>
    <row r="2" spans="1:15" ht="14.1" customHeight="1" x14ac:dyDescent="0.25">
      <c r="A2" s="22" t="s">
        <v>47</v>
      </c>
      <c r="B2" s="44"/>
      <c r="C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5" ht="14.1" customHeight="1" x14ac:dyDescent="0.25">
      <c r="A3" s="54" t="s">
        <v>0</v>
      </c>
      <c r="B3" s="45"/>
      <c r="C3" s="53" t="s">
        <v>1</v>
      </c>
      <c r="D3" s="53"/>
      <c r="E3" s="53"/>
      <c r="F3" s="53"/>
      <c r="G3" s="53"/>
      <c r="H3" s="6"/>
      <c r="I3" s="53" t="s">
        <v>2</v>
      </c>
      <c r="J3" s="53"/>
      <c r="K3" s="53"/>
      <c r="L3" s="6"/>
      <c r="M3" s="53" t="s">
        <v>3</v>
      </c>
      <c r="N3" s="53"/>
    </row>
    <row r="4" spans="1:15" ht="14.1" customHeight="1" x14ac:dyDescent="0.25">
      <c r="A4" s="55"/>
      <c r="B4" s="46"/>
      <c r="C4" s="7">
        <v>2018</v>
      </c>
      <c r="D4" s="7"/>
      <c r="E4" s="7">
        <v>2019</v>
      </c>
      <c r="F4" s="7"/>
      <c r="G4" s="7" t="s">
        <v>45</v>
      </c>
      <c r="H4" s="7"/>
      <c r="I4" s="7">
        <v>2018</v>
      </c>
      <c r="J4" s="7">
        <v>2019</v>
      </c>
      <c r="K4" s="7" t="s">
        <v>45</v>
      </c>
      <c r="L4" s="7"/>
      <c r="M4" s="7" t="s">
        <v>44</v>
      </c>
      <c r="N4" s="7" t="s">
        <v>46</v>
      </c>
    </row>
    <row r="5" spans="1:15" ht="9.9" customHeight="1" x14ac:dyDescent="0.25">
      <c r="A5" s="5"/>
      <c r="B5" s="44"/>
      <c r="C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5" s="3" customFormat="1" ht="15" customHeight="1" x14ac:dyDescent="0.25">
      <c r="A6" s="8" t="s">
        <v>4</v>
      </c>
      <c r="B6" s="47"/>
      <c r="C6" s="32">
        <f>C10+C19+C25+C27+C29+C31++C33+C35+C37+C47+C53+C8</f>
        <v>9541.9999999999982</v>
      </c>
      <c r="D6" s="33"/>
      <c r="E6" s="32">
        <f>E10+E19+E25+E27+E29+E31++E33+E35+E37+E47+E53+E8</f>
        <v>9525.9999999999982</v>
      </c>
      <c r="F6" s="33"/>
      <c r="G6" s="32">
        <f>G10+G19+G25+G27+G29+G31++G33+G35+G37+G47+G53+G8</f>
        <v>9992.4999999999982</v>
      </c>
      <c r="H6" s="33"/>
      <c r="I6" s="32">
        <f>I10+I19+I25+I27+I29+I31++I33+I35+I37+I47+I53+I8</f>
        <v>99.999999999999986</v>
      </c>
      <c r="J6" s="32">
        <f>J10+J19+J25+J27+J29+J31++J33+J35+J37+J47+J53+J8</f>
        <v>99.999999999999986</v>
      </c>
      <c r="K6" s="32">
        <f>K10+K19+K25+K27+K29+K31++K33+K35+K37+K47+K53+K8</f>
        <v>100.00000000000001</v>
      </c>
      <c r="L6" s="10"/>
      <c r="M6" s="28">
        <v>-0.16767973171242931</v>
      </c>
      <c r="N6" s="28">
        <v>4.897123661557842</v>
      </c>
      <c r="O6" s="23"/>
    </row>
    <row r="7" spans="1:15" s="2" customFormat="1" ht="9.9" customHeight="1" x14ac:dyDescent="0.25">
      <c r="A7" s="11"/>
      <c r="B7" s="48"/>
      <c r="C7" s="34"/>
      <c r="D7" s="35"/>
      <c r="E7" s="34"/>
      <c r="F7" s="35"/>
      <c r="G7" s="34"/>
      <c r="H7" s="35"/>
      <c r="I7" s="34"/>
      <c r="J7" s="34"/>
      <c r="K7" s="34"/>
      <c r="L7" s="12"/>
      <c r="M7" s="29"/>
      <c r="N7" s="29"/>
      <c r="O7" s="24"/>
    </row>
    <row r="8" spans="1:15" s="2" customFormat="1" ht="15" customHeight="1" x14ac:dyDescent="0.25">
      <c r="A8" s="9" t="s">
        <v>38</v>
      </c>
      <c r="B8" s="47"/>
      <c r="C8" s="32">
        <v>73.3</v>
      </c>
      <c r="D8" s="33"/>
      <c r="E8" s="32">
        <v>91.9</v>
      </c>
      <c r="F8" s="33"/>
      <c r="G8" s="32">
        <v>51.6</v>
      </c>
      <c r="H8" s="33"/>
      <c r="I8" s="32">
        <f>C8/C$6*100</f>
        <v>0.7681827709075667</v>
      </c>
      <c r="J8" s="32">
        <f>E8/E$6*100</f>
        <v>0.96472811253411739</v>
      </c>
      <c r="K8" s="32">
        <f>G8/G$6*100</f>
        <v>0.51638729046785103</v>
      </c>
      <c r="L8" s="10"/>
      <c r="M8" s="28">
        <v>25.375170532060036</v>
      </c>
      <c r="N8" s="28">
        <v>-43.852013057671385</v>
      </c>
      <c r="O8" s="24"/>
    </row>
    <row r="9" spans="1:15" s="2" customFormat="1" ht="9.9" customHeight="1" x14ac:dyDescent="0.25">
      <c r="A9" s="11"/>
      <c r="B9" s="48"/>
      <c r="C9" s="34"/>
      <c r="D9" s="35"/>
      <c r="E9" s="34"/>
      <c r="F9" s="35"/>
      <c r="G9" s="34"/>
      <c r="H9" s="35"/>
      <c r="I9" s="34"/>
      <c r="J9" s="34"/>
      <c r="K9" s="34"/>
      <c r="L9" s="12"/>
      <c r="M9" s="31"/>
      <c r="N9" s="31"/>
      <c r="O9" s="24"/>
    </row>
    <row r="10" spans="1:15" s="3" customFormat="1" ht="15" customHeight="1" x14ac:dyDescent="0.25">
      <c r="A10" s="9" t="s">
        <v>5</v>
      </c>
      <c r="B10" s="47"/>
      <c r="C10" s="32">
        <f>SUM(C11:C17)</f>
        <v>1745.1999999999998</v>
      </c>
      <c r="D10" s="33"/>
      <c r="E10" s="32">
        <f>SUM(E11:E17)</f>
        <v>1483.3</v>
      </c>
      <c r="F10" s="33"/>
      <c r="G10" s="32">
        <f>SUM(G11:G17)</f>
        <v>1712.7</v>
      </c>
      <c r="H10" s="33"/>
      <c r="I10" s="32">
        <f t="shared" ref="I10:I17" si="0">C10/C$6*100</f>
        <v>18.289666736533221</v>
      </c>
      <c r="J10" s="32">
        <f t="shared" ref="J10:J17" si="1">E10/E$6*100</f>
        <v>15.571068654209535</v>
      </c>
      <c r="K10" s="32">
        <f t="shared" ref="K10:K17" si="2">G10/G$6*100</f>
        <v>17.13985489116838</v>
      </c>
      <c r="L10" s="10"/>
      <c r="M10" s="28">
        <v>-15.006876002750394</v>
      </c>
      <c r="N10" s="28">
        <v>15.465516079013018</v>
      </c>
      <c r="O10" s="23"/>
    </row>
    <row r="11" spans="1:15" s="2" customFormat="1" ht="15" customHeight="1" x14ac:dyDescent="0.25">
      <c r="A11" s="13" t="s">
        <v>31</v>
      </c>
      <c r="B11" s="48"/>
      <c r="C11" s="34">
        <v>237.5</v>
      </c>
      <c r="D11" s="35"/>
      <c r="E11" s="34">
        <v>318.10000000000002</v>
      </c>
      <c r="F11" s="35"/>
      <c r="G11" s="34">
        <v>406.6</v>
      </c>
      <c r="H11" s="35"/>
      <c r="I11" s="34">
        <f t="shared" si="0"/>
        <v>2.4889960176063721</v>
      </c>
      <c r="J11" s="34">
        <f t="shared" si="1"/>
        <v>3.3392819651480163</v>
      </c>
      <c r="K11" s="34">
        <f t="shared" ref="K11:K13" si="3">G11/G$6*100</f>
        <v>4.069051788841632</v>
      </c>
      <c r="L11" s="12"/>
      <c r="M11" s="30">
        <v>33.936842105263167</v>
      </c>
      <c r="N11" s="30">
        <v>27.821439798805404</v>
      </c>
      <c r="O11" s="24"/>
    </row>
    <row r="12" spans="1:15" s="2" customFormat="1" ht="15" customHeight="1" x14ac:dyDescent="0.25">
      <c r="A12" s="13" t="s">
        <v>32</v>
      </c>
      <c r="B12" s="48"/>
      <c r="C12" s="34">
        <v>304.10000000000002</v>
      </c>
      <c r="D12" s="35"/>
      <c r="E12" s="34">
        <v>268.5</v>
      </c>
      <c r="F12" s="35"/>
      <c r="G12" s="34">
        <v>325.2</v>
      </c>
      <c r="H12" s="35"/>
      <c r="I12" s="34">
        <f t="shared" si="0"/>
        <v>3.1869629008593594</v>
      </c>
      <c r="J12" s="34">
        <f t="shared" si="1"/>
        <v>2.8186017216040313</v>
      </c>
      <c r="K12" s="34">
        <f t="shared" si="3"/>
        <v>3.2544408306229675</v>
      </c>
      <c r="L12" s="12"/>
      <c r="M12" s="30">
        <v>-11.706675435711944</v>
      </c>
      <c r="N12" s="30">
        <v>21.117318435754186</v>
      </c>
      <c r="O12" s="24"/>
    </row>
    <row r="13" spans="1:15" s="2" customFormat="1" ht="15" customHeight="1" x14ac:dyDescent="0.25">
      <c r="A13" s="13" t="s">
        <v>23</v>
      </c>
      <c r="B13" s="48"/>
      <c r="C13" s="34">
        <v>819</v>
      </c>
      <c r="D13" s="35"/>
      <c r="E13" s="34">
        <v>579.29999999999995</v>
      </c>
      <c r="F13" s="35"/>
      <c r="G13" s="34">
        <v>644.20000000000005</v>
      </c>
      <c r="H13" s="35"/>
      <c r="I13" s="34">
        <f t="shared" si="0"/>
        <v>8.583106267029974</v>
      </c>
      <c r="J13" s="34">
        <f t="shared" si="1"/>
        <v>6.0812513121981953</v>
      </c>
      <c r="K13" s="34">
        <f t="shared" si="3"/>
        <v>6.4468351263447605</v>
      </c>
      <c r="L13" s="12"/>
      <c r="M13" s="30">
        <v>-29.267399267399274</v>
      </c>
      <c r="N13" s="30">
        <v>11.203176247194907</v>
      </c>
      <c r="O13" s="24"/>
    </row>
    <row r="14" spans="1:15" s="3" customFormat="1" ht="15" customHeight="1" x14ac:dyDescent="0.25">
      <c r="A14" s="13" t="s">
        <v>39</v>
      </c>
      <c r="B14" s="48"/>
      <c r="C14" s="34">
        <v>12.6</v>
      </c>
      <c r="D14" s="35"/>
      <c r="E14" s="34">
        <v>2.0999999999999996</v>
      </c>
      <c r="F14" s="35"/>
      <c r="G14" s="34">
        <v>2.5</v>
      </c>
      <c r="H14" s="35"/>
      <c r="I14" s="34">
        <f t="shared" si="0"/>
        <v>0.13204778872353806</v>
      </c>
      <c r="J14" s="34">
        <f t="shared" si="1"/>
        <v>2.2044929666176778E-2</v>
      </c>
      <c r="K14" s="34">
        <f t="shared" si="2"/>
        <v>2.5018764073054797E-2</v>
      </c>
      <c r="L14" s="12"/>
      <c r="M14" s="30">
        <v>-83.333333333333343</v>
      </c>
      <c r="N14" s="30">
        <v>19.047619047619069</v>
      </c>
      <c r="O14" s="23"/>
    </row>
    <row r="15" spans="1:15" s="2" customFormat="1" ht="15" customHeight="1" x14ac:dyDescent="0.25">
      <c r="A15" s="13" t="s">
        <v>6</v>
      </c>
      <c r="B15" s="48"/>
      <c r="C15" s="34">
        <v>13</v>
      </c>
      <c r="D15" s="35"/>
      <c r="E15" s="34">
        <v>11</v>
      </c>
      <c r="F15" s="35"/>
      <c r="G15" s="34">
        <v>18</v>
      </c>
      <c r="H15" s="35"/>
      <c r="I15" s="34">
        <f t="shared" si="0"/>
        <v>0.13623978201634879</v>
      </c>
      <c r="J15" s="34">
        <f t="shared" si="1"/>
        <v>0.11547344110854506</v>
      </c>
      <c r="K15" s="34">
        <f t="shared" si="2"/>
        <v>0.18013510132599453</v>
      </c>
      <c r="L15" s="12"/>
      <c r="M15" s="30">
        <v>-15.384615384615385</v>
      </c>
      <c r="N15" s="30">
        <v>63.636363636363633</v>
      </c>
      <c r="O15" s="24"/>
    </row>
    <row r="16" spans="1:15" s="2" customFormat="1" ht="15" customHeight="1" x14ac:dyDescent="0.25">
      <c r="A16" s="13" t="s">
        <v>27</v>
      </c>
      <c r="B16" s="48"/>
      <c r="C16" s="34">
        <v>40.799999999999997</v>
      </c>
      <c r="D16" s="35"/>
      <c r="E16" s="34">
        <v>79.8</v>
      </c>
      <c r="F16" s="35"/>
      <c r="G16" s="34">
        <v>92.8</v>
      </c>
      <c r="H16" s="35"/>
      <c r="I16" s="34">
        <f t="shared" si="0"/>
        <v>0.42758331586669462</v>
      </c>
      <c r="J16" s="34">
        <f t="shared" si="1"/>
        <v>0.83770732731471775</v>
      </c>
      <c r="K16" s="34">
        <f t="shared" si="2"/>
        <v>0.9286965223917939</v>
      </c>
      <c r="L16" s="12"/>
      <c r="M16" s="30">
        <v>95.588235294117652</v>
      </c>
      <c r="N16" s="30">
        <v>16.290726817042607</v>
      </c>
      <c r="O16" s="24"/>
    </row>
    <row r="17" spans="1:15" s="2" customFormat="1" ht="15" customHeight="1" x14ac:dyDescent="0.25">
      <c r="A17" s="13" t="s">
        <v>7</v>
      </c>
      <c r="B17" s="48"/>
      <c r="C17" s="34">
        <v>318.20000000000005</v>
      </c>
      <c r="D17" s="35"/>
      <c r="E17" s="34">
        <v>224.5</v>
      </c>
      <c r="F17" s="35"/>
      <c r="G17" s="34">
        <v>223.40000000000009</v>
      </c>
      <c r="H17" s="35"/>
      <c r="I17" s="34">
        <f t="shared" si="0"/>
        <v>3.3347306644309378</v>
      </c>
      <c r="J17" s="34">
        <f t="shared" si="1"/>
        <v>2.356707957169851</v>
      </c>
      <c r="K17" s="34">
        <f t="shared" si="2"/>
        <v>2.2356767575681777</v>
      </c>
      <c r="L17" s="12"/>
      <c r="M17" s="30">
        <v>-29.446888749214338</v>
      </c>
      <c r="N17" s="30">
        <v>-0.48997772828503744</v>
      </c>
      <c r="O17" s="24"/>
    </row>
    <row r="18" spans="1:15" s="2" customFormat="1" ht="9.9" customHeight="1" x14ac:dyDescent="0.25">
      <c r="A18" s="11"/>
      <c r="B18" s="48"/>
      <c r="C18" s="34"/>
      <c r="D18" s="35"/>
      <c r="E18" s="34"/>
      <c r="F18" s="35"/>
      <c r="G18" s="34"/>
      <c r="H18" s="35"/>
      <c r="I18" s="34"/>
      <c r="J18" s="34"/>
      <c r="K18" s="34"/>
      <c r="L18" s="12"/>
      <c r="M18" s="31"/>
      <c r="N18" s="31"/>
      <c r="O18" s="24"/>
    </row>
    <row r="19" spans="1:15" s="2" customFormat="1" ht="15" customHeight="1" x14ac:dyDescent="0.25">
      <c r="A19" s="9" t="s">
        <v>8</v>
      </c>
      <c r="B19" s="47"/>
      <c r="C19" s="32">
        <f>SUM(C20:C23)</f>
        <v>972</v>
      </c>
      <c r="D19" s="33"/>
      <c r="E19" s="32">
        <f>SUM(E20:E23)</f>
        <v>1098</v>
      </c>
      <c r="F19" s="33"/>
      <c r="G19" s="32">
        <f>SUM(G20:G23)</f>
        <v>1243.8</v>
      </c>
      <c r="H19" s="33"/>
      <c r="I19" s="32">
        <f>C19/C$6*100</f>
        <v>10.186543701530079</v>
      </c>
      <c r="J19" s="32">
        <f>E19/E$6*100</f>
        <v>11.52634893974386</v>
      </c>
      <c r="K19" s="32">
        <f t="shared" ref="K19:K23" si="4">G19/G$6*100</f>
        <v>12.447335501626222</v>
      </c>
      <c r="L19" s="10"/>
      <c r="M19" s="28">
        <v>12.962962962962962</v>
      </c>
      <c r="N19" s="28">
        <v>13.27868852459016</v>
      </c>
      <c r="O19" s="24"/>
    </row>
    <row r="20" spans="1:15" s="2" customFormat="1" ht="15" customHeight="1" x14ac:dyDescent="0.25">
      <c r="A20" s="13" t="s">
        <v>9</v>
      </c>
      <c r="B20" s="48"/>
      <c r="C20" s="34">
        <v>186.8</v>
      </c>
      <c r="D20" s="35"/>
      <c r="E20" s="34">
        <v>223.4</v>
      </c>
      <c r="F20" s="35"/>
      <c r="G20" s="34">
        <v>247.6</v>
      </c>
      <c r="H20" s="35"/>
      <c r="I20" s="34">
        <f>C20/C$6*100</f>
        <v>1.9576608677426122</v>
      </c>
      <c r="J20" s="34">
        <f>E20/E$6*100</f>
        <v>2.3451606130589968</v>
      </c>
      <c r="K20" s="34">
        <f t="shared" si="4"/>
        <v>2.4778583937953469</v>
      </c>
      <c r="L20" s="12"/>
      <c r="M20" s="30">
        <v>19.59314775160599</v>
      </c>
      <c r="N20" s="30">
        <v>10.832587287376898</v>
      </c>
      <c r="O20" s="24"/>
    </row>
    <row r="21" spans="1:15" s="2" customFormat="1" ht="15" customHeight="1" x14ac:dyDescent="0.25">
      <c r="A21" s="13" t="s">
        <v>43</v>
      </c>
      <c r="B21" s="48"/>
      <c r="C21" s="34">
        <v>307.3</v>
      </c>
      <c r="D21" s="35"/>
      <c r="E21" s="34">
        <v>347.4</v>
      </c>
      <c r="F21" s="35"/>
      <c r="G21" s="34">
        <v>366.9</v>
      </c>
      <c r="H21" s="35"/>
      <c r="I21" s="34">
        <f>C21/C$6*100</f>
        <v>3.2204988472018448</v>
      </c>
      <c r="J21" s="34">
        <f>E21/E$6*100</f>
        <v>3.6468612219189587</v>
      </c>
      <c r="K21" s="34">
        <f t="shared" si="4"/>
        <v>3.6717538153615217</v>
      </c>
      <c r="L21" s="12"/>
      <c r="M21" s="30">
        <v>13.049137650504381</v>
      </c>
      <c r="N21" s="30">
        <v>5.6131260794473237</v>
      </c>
      <c r="O21" s="24"/>
    </row>
    <row r="22" spans="1:15" s="3" customFormat="1" ht="15" customHeight="1" x14ac:dyDescent="0.25">
      <c r="A22" s="13" t="s">
        <v>10</v>
      </c>
      <c r="B22" s="48"/>
      <c r="C22" s="34">
        <v>202.10000000000002</v>
      </c>
      <c r="D22" s="35"/>
      <c r="E22" s="34">
        <v>246.3</v>
      </c>
      <c r="F22" s="35"/>
      <c r="G22" s="34">
        <v>316</v>
      </c>
      <c r="H22" s="35"/>
      <c r="I22" s="34">
        <f>C22/C$6*100</f>
        <v>2.1180046111926227</v>
      </c>
      <c r="J22" s="34">
        <f>E22/E$6*100</f>
        <v>2.5855553222758774</v>
      </c>
      <c r="K22" s="34">
        <f t="shared" si="4"/>
        <v>3.1623717788341263</v>
      </c>
      <c r="L22" s="12"/>
      <c r="M22" s="30">
        <v>21.8703612073231</v>
      </c>
      <c r="N22" s="30">
        <v>28.298822574096622</v>
      </c>
      <c r="O22" s="23"/>
    </row>
    <row r="23" spans="1:15" s="2" customFormat="1" ht="15" customHeight="1" x14ac:dyDescent="0.25">
      <c r="A23" s="13" t="s">
        <v>7</v>
      </c>
      <c r="B23" s="48"/>
      <c r="C23" s="34">
        <v>275.79999999999995</v>
      </c>
      <c r="D23" s="35"/>
      <c r="E23" s="34">
        <v>280.90000000000009</v>
      </c>
      <c r="F23" s="35"/>
      <c r="G23" s="34">
        <v>313.29999999999995</v>
      </c>
      <c r="H23" s="35"/>
      <c r="I23" s="34">
        <f>C23/C$6*100</f>
        <v>2.8903793753929996</v>
      </c>
      <c r="J23" s="34">
        <f>E23/E$6*100</f>
        <v>2.9487717824900286</v>
      </c>
      <c r="K23" s="34">
        <f t="shared" si="4"/>
        <v>3.1353515136352268</v>
      </c>
      <c r="L23" s="12"/>
      <c r="M23" s="30">
        <v>1.8491660623640815</v>
      </c>
      <c r="N23" s="30">
        <v>11.534353862584497</v>
      </c>
      <c r="O23" s="24"/>
    </row>
    <row r="24" spans="1:15" s="2" customFormat="1" ht="9.9" customHeight="1" x14ac:dyDescent="0.25">
      <c r="A24" s="11"/>
      <c r="B24" s="48"/>
      <c r="C24" s="34"/>
      <c r="D24" s="35"/>
      <c r="E24" s="34"/>
      <c r="F24" s="35"/>
      <c r="G24" s="34"/>
      <c r="H24" s="35"/>
      <c r="I24" s="34"/>
      <c r="J24" s="34"/>
      <c r="K24" s="34"/>
      <c r="L24" s="12"/>
      <c r="M24" s="31"/>
      <c r="N24" s="31"/>
      <c r="O24" s="24"/>
    </row>
    <row r="25" spans="1:15" s="2" customFormat="1" ht="15" customHeight="1" x14ac:dyDescent="0.25">
      <c r="A25" s="9" t="s">
        <v>11</v>
      </c>
      <c r="B25" s="47"/>
      <c r="C25" s="32">
        <v>166.9</v>
      </c>
      <c r="D25" s="33"/>
      <c r="E25" s="32">
        <v>83.9</v>
      </c>
      <c r="F25" s="33"/>
      <c r="G25" s="32">
        <v>94.9</v>
      </c>
      <c r="H25" s="33"/>
      <c r="I25" s="32">
        <f>C25/C$6*100</f>
        <v>1.7491092014252783</v>
      </c>
      <c r="J25" s="32">
        <f>E25/E$6*100</f>
        <v>0.88074742809153928</v>
      </c>
      <c r="K25" s="32">
        <f>G25/G$6*100</f>
        <v>0.94971228421316012</v>
      </c>
      <c r="L25" s="10"/>
      <c r="M25" s="28">
        <v>-49.730377471539846</v>
      </c>
      <c r="N25" s="28">
        <v>13.110846245530391</v>
      </c>
      <c r="O25" s="24"/>
    </row>
    <row r="26" spans="1:15" s="2" customFormat="1" ht="9.9" customHeight="1" x14ac:dyDescent="0.25">
      <c r="A26" s="11"/>
      <c r="B26" s="48"/>
      <c r="C26" s="34"/>
      <c r="D26" s="35"/>
      <c r="E26" s="34"/>
      <c r="F26" s="35"/>
      <c r="G26" s="34"/>
      <c r="H26" s="35"/>
      <c r="I26" s="34"/>
      <c r="J26" s="34"/>
      <c r="K26" s="34"/>
      <c r="L26" s="12"/>
      <c r="M26" s="31"/>
      <c r="N26" s="31"/>
      <c r="O26" s="24"/>
    </row>
    <row r="27" spans="1:15" s="2" customFormat="1" ht="15" customHeight="1" x14ac:dyDescent="0.25">
      <c r="A27" s="9" t="s">
        <v>12</v>
      </c>
      <c r="B27" s="47"/>
      <c r="C27" s="32">
        <v>1532</v>
      </c>
      <c r="D27" s="33"/>
      <c r="E27" s="32">
        <v>1805.1</v>
      </c>
      <c r="F27" s="33"/>
      <c r="G27" s="32">
        <v>1997.5</v>
      </c>
      <c r="H27" s="33"/>
      <c r="I27" s="32">
        <f>C27/C$6*100</f>
        <v>16.055334311465106</v>
      </c>
      <c r="J27" s="32">
        <f>E27/E$6*100</f>
        <v>18.949191685912243</v>
      </c>
      <c r="K27" s="32">
        <f t="shared" ref="K27" si="5">G27/G$6*100</f>
        <v>19.989992494370782</v>
      </c>
      <c r="L27" s="10"/>
      <c r="M27" s="28">
        <v>17.82637075718015</v>
      </c>
      <c r="N27" s="28">
        <v>10.658689269292566</v>
      </c>
      <c r="O27" s="24"/>
    </row>
    <row r="28" spans="1:15" s="3" customFormat="1" ht="9.9" customHeight="1" x14ac:dyDescent="0.25">
      <c r="A28" s="11"/>
      <c r="B28" s="48"/>
      <c r="C28" s="34"/>
      <c r="D28" s="35"/>
      <c r="E28" s="34"/>
      <c r="F28" s="35"/>
      <c r="G28" s="34"/>
      <c r="H28" s="35"/>
      <c r="I28" s="34"/>
      <c r="J28" s="34"/>
      <c r="K28" s="34"/>
      <c r="L28" s="12"/>
      <c r="M28" s="31"/>
      <c r="N28" s="31"/>
      <c r="O28" s="23"/>
    </row>
    <row r="29" spans="1:15" s="2" customFormat="1" ht="15" customHeight="1" x14ac:dyDescent="0.25">
      <c r="A29" s="9" t="s">
        <v>13</v>
      </c>
      <c r="B29" s="47"/>
      <c r="C29" s="32">
        <v>79.800000000000011</v>
      </c>
      <c r="D29" s="33"/>
      <c r="E29" s="32">
        <v>97.7</v>
      </c>
      <c r="F29" s="33"/>
      <c r="G29" s="32">
        <v>105.9</v>
      </c>
      <c r="H29" s="33"/>
      <c r="I29" s="32">
        <f>C29/C$6*100</f>
        <v>0.83630266191574121</v>
      </c>
      <c r="J29" s="32">
        <f>E29/E$6*100</f>
        <v>1.0256141087549866</v>
      </c>
      <c r="K29" s="32">
        <f t="shared" ref="K29" si="6">G29/G$6*100</f>
        <v>1.0597948461346012</v>
      </c>
      <c r="L29" s="10"/>
      <c r="M29" s="28">
        <v>22.431077694235572</v>
      </c>
      <c r="N29" s="28">
        <v>8.3930399181166866</v>
      </c>
      <c r="O29" s="24"/>
    </row>
    <row r="30" spans="1:15" s="2" customFormat="1" ht="9.9" customHeight="1" x14ac:dyDescent="0.25">
      <c r="A30" s="11"/>
      <c r="B30" s="48"/>
      <c r="C30" s="34"/>
      <c r="D30" s="35"/>
      <c r="E30" s="34"/>
      <c r="F30" s="35"/>
      <c r="G30" s="34"/>
      <c r="H30" s="35"/>
      <c r="I30" s="34"/>
      <c r="J30" s="34"/>
      <c r="K30" s="34"/>
      <c r="L30" s="12"/>
      <c r="M30" s="29"/>
      <c r="N30" s="29"/>
      <c r="O30" s="24"/>
    </row>
    <row r="31" spans="1:15" s="3" customFormat="1" ht="15" customHeight="1" x14ac:dyDescent="0.25">
      <c r="A31" s="9" t="s">
        <v>34</v>
      </c>
      <c r="B31" s="47"/>
      <c r="C31" s="32">
        <v>210</v>
      </c>
      <c r="D31" s="33"/>
      <c r="E31" s="32">
        <v>202</v>
      </c>
      <c r="F31" s="33"/>
      <c r="G31" s="32">
        <v>220.1</v>
      </c>
      <c r="H31" s="33"/>
      <c r="I31" s="32">
        <f>C31/C$6*100</f>
        <v>2.2007964787256347</v>
      </c>
      <c r="J31" s="32">
        <f>E31/E$6*100</f>
        <v>2.1205122821750999</v>
      </c>
      <c r="K31" s="32">
        <f>G31/G$6*100</f>
        <v>2.2026519889917444</v>
      </c>
      <c r="L31" s="10"/>
      <c r="M31" s="28">
        <v>-3.8095238095238098</v>
      </c>
      <c r="N31" s="28">
        <v>8.9603960396039568</v>
      </c>
      <c r="O31" s="23"/>
    </row>
    <row r="32" spans="1:15" s="2" customFormat="1" ht="9.9" customHeight="1" x14ac:dyDescent="0.25">
      <c r="A32" s="11"/>
      <c r="B32" s="48"/>
      <c r="C32" s="34"/>
      <c r="D32" s="35"/>
      <c r="E32" s="34"/>
      <c r="F32" s="35"/>
      <c r="G32" s="34"/>
      <c r="H32" s="35"/>
      <c r="I32" s="34"/>
      <c r="J32" s="34"/>
      <c r="K32" s="34"/>
      <c r="L32" s="12"/>
      <c r="M32" s="29"/>
      <c r="N32" s="29"/>
      <c r="O32" s="24"/>
    </row>
    <row r="33" spans="1:15" s="3" customFormat="1" ht="15" customHeight="1" x14ac:dyDescent="0.25">
      <c r="A33" s="9" t="s">
        <v>14</v>
      </c>
      <c r="B33" s="47"/>
      <c r="C33" s="32">
        <v>73.2</v>
      </c>
      <c r="D33" s="33"/>
      <c r="E33" s="32">
        <v>51.1</v>
      </c>
      <c r="F33" s="33"/>
      <c r="G33" s="32">
        <v>89.4</v>
      </c>
      <c r="H33" s="33"/>
      <c r="I33" s="32">
        <f>C33/C$6*100</f>
        <v>0.76713477258436402</v>
      </c>
      <c r="J33" s="32">
        <f>E33/E$6*100</f>
        <v>0.53642662187696843</v>
      </c>
      <c r="K33" s="32">
        <f t="shared" ref="K33" si="7">G33/G$6*100</f>
        <v>0.89467100325243942</v>
      </c>
      <c r="L33" s="10"/>
      <c r="M33" s="28">
        <v>-30.191256830601095</v>
      </c>
      <c r="N33" s="28">
        <v>74.951076320939336</v>
      </c>
      <c r="O33" s="23"/>
    </row>
    <row r="34" spans="1:15" s="2" customFormat="1" ht="9.9" customHeight="1" x14ac:dyDescent="0.25">
      <c r="A34" s="11"/>
      <c r="B34" s="48"/>
      <c r="C34" s="34"/>
      <c r="D34" s="35"/>
      <c r="E34" s="34"/>
      <c r="F34" s="35"/>
      <c r="G34" s="34"/>
      <c r="H34" s="35"/>
      <c r="I34" s="34"/>
      <c r="J34" s="34"/>
      <c r="K34" s="34"/>
      <c r="L34" s="12"/>
      <c r="M34" s="29"/>
      <c r="N34" s="29"/>
      <c r="O34" s="24"/>
    </row>
    <row r="35" spans="1:15" s="2" customFormat="1" ht="15" customHeight="1" x14ac:dyDescent="0.25">
      <c r="A35" s="9" t="s">
        <v>15</v>
      </c>
      <c r="B35" s="47"/>
      <c r="C35" s="32">
        <v>148.89999999999998</v>
      </c>
      <c r="D35" s="33"/>
      <c r="E35" s="32">
        <v>119.5</v>
      </c>
      <c r="F35" s="33"/>
      <c r="G35" s="32">
        <v>131.69999999999999</v>
      </c>
      <c r="H35" s="33"/>
      <c r="I35" s="32">
        <f>C35/C$6*100</f>
        <v>1.5604695032487947</v>
      </c>
      <c r="J35" s="32">
        <f>E35/E$6*100</f>
        <v>1.2544614738610123</v>
      </c>
      <c r="K35" s="32">
        <f>G35/G$6*100</f>
        <v>1.3179884913685265</v>
      </c>
      <c r="L35" s="10"/>
      <c r="M35" s="28">
        <v>-19.744795164539948</v>
      </c>
      <c r="N35" s="28">
        <v>10.209205020920493</v>
      </c>
      <c r="O35" s="24"/>
    </row>
    <row r="36" spans="1:15" s="3" customFormat="1" ht="9.9" customHeight="1" x14ac:dyDescent="0.25">
      <c r="A36" s="11"/>
      <c r="B36" s="48"/>
      <c r="C36" s="34"/>
      <c r="D36" s="35"/>
      <c r="E36" s="34"/>
      <c r="F36" s="35"/>
      <c r="G36" s="34"/>
      <c r="H36" s="35"/>
      <c r="I36" s="34"/>
      <c r="J36" s="34"/>
      <c r="K36" s="34"/>
      <c r="L36" s="12"/>
      <c r="M36" s="31"/>
      <c r="N36" s="31"/>
      <c r="O36" s="23"/>
    </row>
    <row r="37" spans="1:15" s="3" customFormat="1" ht="15" customHeight="1" x14ac:dyDescent="0.25">
      <c r="A37" s="9" t="s">
        <v>16</v>
      </c>
      <c r="B37" s="47"/>
      <c r="C37" s="32">
        <f>SUM(C38:C45)</f>
        <v>3271.4999999999995</v>
      </c>
      <c r="D37" s="33"/>
      <c r="E37" s="32">
        <f>SUM(E38:E45)</f>
        <v>3165.7</v>
      </c>
      <c r="F37" s="33"/>
      <c r="G37" s="32">
        <f>SUM(G38:G45)</f>
        <v>3119.7000000000003</v>
      </c>
      <c r="H37" s="33"/>
      <c r="I37" s="32">
        <f t="shared" ref="I37:I45" si="8">C37/C$6*100</f>
        <v>34.285265143575771</v>
      </c>
      <c r="J37" s="32">
        <f t="shared" ref="J37:J45" si="9">E37/E$6*100</f>
        <v>33.232206592483735</v>
      </c>
      <c r="K37" s="32">
        <f t="shared" ref="K37:K45" si="10">G37/G$6*100</f>
        <v>31.220415311483624</v>
      </c>
      <c r="L37" s="10"/>
      <c r="M37" s="28">
        <v>-3.2339905242243541</v>
      </c>
      <c r="N37" s="28">
        <v>-1.4530751492560743</v>
      </c>
      <c r="O37" s="23"/>
    </row>
    <row r="38" spans="1:15" s="3" customFormat="1" ht="15" customHeight="1" x14ac:dyDescent="0.25">
      <c r="A38" s="13" t="s">
        <v>28</v>
      </c>
      <c r="B38" s="48"/>
      <c r="C38" s="34">
        <v>112</v>
      </c>
      <c r="D38" s="35"/>
      <c r="E38" s="34">
        <v>16.3</v>
      </c>
      <c r="F38" s="35"/>
      <c r="G38" s="34">
        <v>24.5</v>
      </c>
      <c r="H38" s="35"/>
      <c r="I38" s="34">
        <f t="shared" si="8"/>
        <v>1.173758121987005</v>
      </c>
      <c r="J38" s="34">
        <f t="shared" si="9"/>
        <v>0.17111064455175312</v>
      </c>
      <c r="K38" s="34">
        <f t="shared" si="10"/>
        <v>0.24518388791593698</v>
      </c>
      <c r="L38" s="12"/>
      <c r="M38" s="30">
        <v>-85.446428571428584</v>
      </c>
      <c r="N38" s="30">
        <v>50.306748466257666</v>
      </c>
      <c r="O38" s="23"/>
    </row>
    <row r="39" spans="1:15" s="2" customFormat="1" ht="15" customHeight="1" x14ac:dyDescent="0.25">
      <c r="A39" s="13" t="s">
        <v>29</v>
      </c>
      <c r="B39" s="48"/>
      <c r="C39" s="34">
        <v>1572</v>
      </c>
      <c r="D39" s="35"/>
      <c r="E39" s="34">
        <v>1724.5</v>
      </c>
      <c r="F39" s="35"/>
      <c r="G39" s="34">
        <v>1750</v>
      </c>
      <c r="H39" s="35"/>
      <c r="I39" s="34">
        <f t="shared" si="8"/>
        <v>16.474533640746177</v>
      </c>
      <c r="J39" s="34">
        <f t="shared" si="9"/>
        <v>18.103086290153268</v>
      </c>
      <c r="K39" s="34">
        <f t="shared" si="10"/>
        <v>17.513134851138357</v>
      </c>
      <c r="L39" s="12"/>
      <c r="M39" s="30">
        <v>9.7010178117048351</v>
      </c>
      <c r="N39" s="30">
        <v>1.4786894752102058</v>
      </c>
      <c r="O39" s="24"/>
    </row>
    <row r="40" spans="1:15" s="3" customFormat="1" ht="15" customHeight="1" x14ac:dyDescent="0.25">
      <c r="A40" s="13" t="s">
        <v>17</v>
      </c>
      <c r="B40" s="48"/>
      <c r="C40" s="34">
        <v>110.8</v>
      </c>
      <c r="D40" s="35"/>
      <c r="E40" s="34">
        <v>117.3</v>
      </c>
      <c r="F40" s="35"/>
      <c r="G40" s="34">
        <v>105.7</v>
      </c>
      <c r="H40" s="35"/>
      <c r="I40" s="34">
        <f t="shared" si="8"/>
        <v>1.1611821421085728</v>
      </c>
      <c r="J40" s="34">
        <f t="shared" si="9"/>
        <v>1.2313667856393031</v>
      </c>
      <c r="K40" s="34">
        <f t="shared" si="10"/>
        <v>1.0577933450087567</v>
      </c>
      <c r="L40" s="12"/>
      <c r="M40" s="30">
        <v>5.8664259927797833</v>
      </c>
      <c r="N40" s="30">
        <v>-9.8891730605285542</v>
      </c>
      <c r="O40" s="23"/>
    </row>
    <row r="41" spans="1:15" s="3" customFormat="1" ht="15" customHeight="1" x14ac:dyDescent="0.25">
      <c r="A41" s="13" t="s">
        <v>40</v>
      </c>
      <c r="B41" s="48"/>
      <c r="C41" s="34">
        <v>269</v>
      </c>
      <c r="D41" s="35"/>
      <c r="E41" s="34">
        <v>157</v>
      </c>
      <c r="F41" s="35"/>
      <c r="G41" s="34">
        <v>180.3</v>
      </c>
      <c r="H41" s="35"/>
      <c r="I41" s="34">
        <f t="shared" si="8"/>
        <v>2.8191154894152177</v>
      </c>
      <c r="J41" s="34">
        <f t="shared" si="9"/>
        <v>1.6481209321855976</v>
      </c>
      <c r="K41" s="34">
        <f t="shared" si="10"/>
        <v>1.8043532649487122</v>
      </c>
      <c r="L41" s="12"/>
      <c r="M41" s="30">
        <v>-41.635687732342006</v>
      </c>
      <c r="N41" s="30">
        <v>14.840764331210199</v>
      </c>
      <c r="O41" s="23"/>
    </row>
    <row r="42" spans="1:15" s="2" customFormat="1" ht="15" customHeight="1" x14ac:dyDescent="0.25">
      <c r="A42" s="13" t="s">
        <v>18</v>
      </c>
      <c r="B42" s="48"/>
      <c r="C42" s="34">
        <v>17.600000000000001</v>
      </c>
      <c r="D42" s="35"/>
      <c r="E42" s="34">
        <v>19</v>
      </c>
      <c r="F42" s="35"/>
      <c r="G42" s="34">
        <v>21.5</v>
      </c>
      <c r="H42" s="35"/>
      <c r="I42" s="34">
        <f t="shared" si="8"/>
        <v>0.18444770488367224</v>
      </c>
      <c r="J42" s="34">
        <f t="shared" si="9"/>
        <v>0.19945412555112327</v>
      </c>
      <c r="K42" s="34">
        <f t="shared" si="10"/>
        <v>0.21516137102827126</v>
      </c>
      <c r="L42" s="12"/>
      <c r="M42" s="30">
        <v>7.9545454545454461</v>
      </c>
      <c r="N42" s="30">
        <v>13.157894736842104</v>
      </c>
      <c r="O42" s="24"/>
    </row>
    <row r="43" spans="1:15" s="2" customFormat="1" ht="15" customHeight="1" x14ac:dyDescent="0.25">
      <c r="A43" s="13" t="s">
        <v>30</v>
      </c>
      <c r="B43" s="48"/>
      <c r="C43" s="34">
        <v>661</v>
      </c>
      <c r="D43" s="35"/>
      <c r="E43" s="34">
        <v>637.1</v>
      </c>
      <c r="F43" s="35"/>
      <c r="G43" s="34">
        <v>603.6</v>
      </c>
      <c r="H43" s="35"/>
      <c r="I43" s="34">
        <f t="shared" si="8"/>
        <v>6.9272689163697345</v>
      </c>
      <c r="J43" s="34">
        <f t="shared" si="9"/>
        <v>6.6880117572958238</v>
      </c>
      <c r="K43" s="34">
        <f t="shared" si="10"/>
        <v>6.0405303977983502</v>
      </c>
      <c r="L43" s="12"/>
      <c r="M43" s="30">
        <v>-3.6157337367624773</v>
      </c>
      <c r="N43" s="30">
        <v>-5.2582012242975988</v>
      </c>
      <c r="O43" s="24"/>
    </row>
    <row r="44" spans="1:15" s="2" customFormat="1" ht="15" customHeight="1" x14ac:dyDescent="0.25">
      <c r="A44" s="13" t="s">
        <v>35</v>
      </c>
      <c r="B44" s="48"/>
      <c r="C44" s="34">
        <v>107</v>
      </c>
      <c r="D44" s="35"/>
      <c r="E44" s="34">
        <v>107</v>
      </c>
      <c r="F44" s="35"/>
      <c r="G44" s="34">
        <v>75</v>
      </c>
      <c r="H44" s="35"/>
      <c r="I44" s="34">
        <f t="shared" si="8"/>
        <v>1.121358205826871</v>
      </c>
      <c r="J44" s="34">
        <f t="shared" si="9"/>
        <v>1.1232416544194836</v>
      </c>
      <c r="K44" s="34">
        <f t="shared" si="10"/>
        <v>0.75056292219164389</v>
      </c>
      <c r="L44" s="12"/>
      <c r="M44" s="30">
        <v>0</v>
      </c>
      <c r="N44" s="30">
        <v>-29.906542056074763</v>
      </c>
      <c r="O44" s="24"/>
    </row>
    <row r="45" spans="1:15" s="2" customFormat="1" ht="15" customHeight="1" x14ac:dyDescent="0.25">
      <c r="A45" s="13" t="s">
        <v>7</v>
      </c>
      <c r="B45" s="48"/>
      <c r="C45" s="34">
        <v>422.09999999999945</v>
      </c>
      <c r="D45" s="35"/>
      <c r="E45" s="34">
        <v>387.5</v>
      </c>
      <c r="F45" s="35"/>
      <c r="G45" s="34">
        <v>359.10000000000036</v>
      </c>
      <c r="H45" s="35"/>
      <c r="I45" s="34">
        <f t="shared" si="8"/>
        <v>4.4236009222385198</v>
      </c>
      <c r="J45" s="34">
        <f t="shared" si="9"/>
        <v>4.0678144026873833</v>
      </c>
      <c r="K45" s="34">
        <f t="shared" si="10"/>
        <v>3.5936952714535946</v>
      </c>
      <c r="L45" s="12"/>
      <c r="M45" s="30">
        <v>-8.1971096896468847</v>
      </c>
      <c r="N45" s="30">
        <v>-7.329032258064422</v>
      </c>
      <c r="O45" s="24"/>
    </row>
    <row r="46" spans="1:15" s="3" customFormat="1" ht="9.9" customHeight="1" x14ac:dyDescent="0.25">
      <c r="A46" s="11"/>
      <c r="B46" s="48"/>
      <c r="C46" s="34"/>
      <c r="D46" s="35"/>
      <c r="E46" s="34"/>
      <c r="F46" s="35"/>
      <c r="G46" s="34"/>
      <c r="H46" s="35"/>
      <c r="I46" s="34"/>
      <c r="J46" s="34"/>
      <c r="K46" s="34"/>
      <c r="L46" s="12"/>
      <c r="M46" s="31"/>
      <c r="N46" s="31"/>
      <c r="O46" s="23"/>
    </row>
    <row r="47" spans="1:15" s="2" customFormat="1" ht="15" customHeight="1" x14ac:dyDescent="0.25">
      <c r="A47" s="9" t="s">
        <v>19</v>
      </c>
      <c r="B47" s="47"/>
      <c r="C47" s="32">
        <f>SUM(C48:C51)</f>
        <v>1145.8</v>
      </c>
      <c r="D47" s="33"/>
      <c r="E47" s="32">
        <f>SUM(E48:E51)</f>
        <v>1239.8999999999999</v>
      </c>
      <c r="F47" s="33"/>
      <c r="G47" s="32">
        <f>SUM(G48:G51)</f>
        <v>1134.8</v>
      </c>
      <c r="H47" s="33"/>
      <c r="I47" s="32">
        <f>C47/C$6*100</f>
        <v>12.007964787256341</v>
      </c>
      <c r="J47" s="32">
        <f>E47/E$6*100</f>
        <v>13.015956330044091</v>
      </c>
      <c r="K47" s="32">
        <f t="shared" ref="K47:K51" si="11">G47/G$6*100</f>
        <v>11.356517388041032</v>
      </c>
      <c r="L47" s="10"/>
      <c r="M47" s="28">
        <v>8.2126025484377649</v>
      </c>
      <c r="N47" s="28">
        <v>-8.4764900395193088</v>
      </c>
      <c r="O47" s="24"/>
    </row>
    <row r="48" spans="1:15" s="3" customFormat="1" ht="15" customHeight="1" x14ac:dyDescent="0.25">
      <c r="A48" s="13" t="s">
        <v>20</v>
      </c>
      <c r="B48" s="48"/>
      <c r="C48" s="34">
        <v>401</v>
      </c>
      <c r="D48" s="35"/>
      <c r="E48" s="34">
        <v>344.09999999999997</v>
      </c>
      <c r="F48" s="35"/>
      <c r="G48" s="34">
        <v>324.09999999999997</v>
      </c>
      <c r="H48" s="35"/>
      <c r="I48" s="34">
        <f>C48/C$6*100</f>
        <v>4.2024732760427588</v>
      </c>
      <c r="J48" s="34">
        <f>E48/E$6*100</f>
        <v>3.6122191895863955</v>
      </c>
      <c r="K48" s="34">
        <f t="shared" si="11"/>
        <v>3.2434325744308232</v>
      </c>
      <c r="L48" s="12"/>
      <c r="M48" s="30">
        <v>-14.189526184538662</v>
      </c>
      <c r="N48" s="30">
        <v>-5.8122638767800066</v>
      </c>
      <c r="O48" s="23"/>
    </row>
    <row r="49" spans="1:15" s="2" customFormat="1" ht="15" customHeight="1" x14ac:dyDescent="0.25">
      <c r="A49" s="13" t="s">
        <v>21</v>
      </c>
      <c r="B49" s="48"/>
      <c r="C49" s="34">
        <v>562.6</v>
      </c>
      <c r="D49" s="35"/>
      <c r="E49" s="34">
        <v>788.2</v>
      </c>
      <c r="F49" s="35"/>
      <c r="G49" s="34">
        <v>642.80000000000007</v>
      </c>
      <c r="H49" s="35"/>
      <c r="I49" s="34">
        <f t="shared" ref="I49" si="12">C49/C$6*100</f>
        <v>5.8960385663382953</v>
      </c>
      <c r="J49" s="34">
        <f t="shared" ref="J49" si="13">E49/E$6*100</f>
        <v>8.274196934705019</v>
      </c>
      <c r="K49" s="34">
        <f t="shared" ref="K49" si="14">G49/G$6*100</f>
        <v>6.4328246184638491</v>
      </c>
      <c r="L49" s="12"/>
      <c r="M49" s="30">
        <v>40.099537859936014</v>
      </c>
      <c r="N49" s="30">
        <v>-18.447094646028923</v>
      </c>
      <c r="O49" s="24"/>
    </row>
    <row r="50" spans="1:15" s="2" customFormat="1" ht="15" customHeight="1" x14ac:dyDescent="0.25">
      <c r="A50" s="13" t="s">
        <v>33</v>
      </c>
      <c r="B50" s="48"/>
      <c r="C50" s="34">
        <v>155</v>
      </c>
      <c r="D50" s="35"/>
      <c r="E50" s="34">
        <v>66.099999999999994</v>
      </c>
      <c r="F50" s="35"/>
      <c r="G50" s="34">
        <v>82.7</v>
      </c>
      <c r="H50" s="35"/>
      <c r="I50" s="34">
        <f>C50/C$6*100</f>
        <v>1.6243974009641589</v>
      </c>
      <c r="J50" s="34">
        <f>E50/E$6*100</f>
        <v>0.69389040520680256</v>
      </c>
      <c r="K50" s="34">
        <f t="shared" si="11"/>
        <v>0.82762071553665262</v>
      </c>
      <c r="L50" s="12"/>
      <c r="M50" s="30">
        <v>-57.354838709677423</v>
      </c>
      <c r="N50" s="30">
        <v>25.113464447806372</v>
      </c>
      <c r="O50" s="24"/>
    </row>
    <row r="51" spans="1:15" s="2" customFormat="1" ht="15" customHeight="1" x14ac:dyDescent="0.25">
      <c r="A51" s="13" t="s">
        <v>7</v>
      </c>
      <c r="B51" s="48"/>
      <c r="C51" s="34">
        <v>27.200000000000045</v>
      </c>
      <c r="D51" s="35"/>
      <c r="E51" s="34">
        <v>41.5</v>
      </c>
      <c r="F51" s="35"/>
      <c r="G51" s="34">
        <v>85.199999999999818</v>
      </c>
      <c r="H51" s="35"/>
      <c r="I51" s="34">
        <f>C51/C$6*100</f>
        <v>0.28505554391113025</v>
      </c>
      <c r="J51" s="34">
        <f>E51/E$6*100</f>
        <v>0.4356498005458746</v>
      </c>
      <c r="K51" s="34">
        <f t="shared" si="11"/>
        <v>0.85263947960970565</v>
      </c>
      <c r="L51" s="12"/>
      <c r="M51" s="30">
        <v>52.573529411764454</v>
      </c>
      <c r="N51" s="30">
        <v>105.30120481927668</v>
      </c>
      <c r="O51" s="24"/>
    </row>
    <row r="52" spans="1:15" s="2" customFormat="1" ht="9.9" customHeight="1" x14ac:dyDescent="0.25">
      <c r="A52" s="11"/>
      <c r="B52" s="48"/>
      <c r="C52" s="34"/>
      <c r="D52" s="35"/>
      <c r="E52" s="34"/>
      <c r="F52" s="35"/>
      <c r="G52" s="34"/>
      <c r="H52" s="35"/>
      <c r="I52" s="34"/>
      <c r="J52" s="34"/>
      <c r="K52" s="34"/>
      <c r="L52" s="12"/>
      <c r="M52" s="31"/>
      <c r="N52" s="31"/>
      <c r="O52" s="24"/>
    </row>
    <row r="53" spans="1:15" s="2" customFormat="1" ht="15" customHeight="1" x14ac:dyDescent="0.25">
      <c r="A53" s="9" t="s">
        <v>22</v>
      </c>
      <c r="B53" s="47"/>
      <c r="C53" s="32">
        <v>123.39999999999937</v>
      </c>
      <c r="D53" s="33"/>
      <c r="E53" s="32">
        <v>87.899999999998585</v>
      </c>
      <c r="F53" s="33"/>
      <c r="G53" s="32">
        <v>90.40000000000046</v>
      </c>
      <c r="H53" s="33"/>
      <c r="I53" s="32">
        <f>C53/C$6*100</f>
        <v>1.2932299308321045</v>
      </c>
      <c r="J53" s="32">
        <f>E53/E$6*100</f>
        <v>0.92273777031281345</v>
      </c>
      <c r="K53" s="32">
        <f>G53/G$6*100</f>
        <v>0.90467850888166601</v>
      </c>
      <c r="L53" s="10"/>
      <c r="M53" s="28">
        <v>-28.768233387358965</v>
      </c>
      <c r="N53" s="28">
        <v>2.844141069399222</v>
      </c>
      <c r="O53" s="24"/>
    </row>
    <row r="54" spans="1:15" s="3" customFormat="1" ht="9.9" customHeight="1" x14ac:dyDescent="0.25">
      <c r="A54" s="14"/>
      <c r="B54" s="49"/>
      <c r="C54" s="26"/>
      <c r="D54" s="39"/>
      <c r="E54" s="26"/>
      <c r="F54" s="26"/>
      <c r="G54" s="26"/>
      <c r="H54" s="26"/>
      <c r="I54" s="27"/>
      <c r="J54" s="27"/>
      <c r="K54" s="27"/>
      <c r="L54" s="15"/>
      <c r="M54" s="15"/>
      <c r="N54" s="15"/>
      <c r="O54" s="23"/>
    </row>
    <row r="55" spans="1:15" s="2" customFormat="1" ht="12.9" customHeight="1" x14ac:dyDescent="0.2">
      <c r="A55" s="25" t="s">
        <v>36</v>
      </c>
      <c r="B55" s="50"/>
      <c r="C55" s="16"/>
      <c r="D55" s="40"/>
      <c r="E55" s="17"/>
      <c r="F55" s="17"/>
      <c r="G55" s="16"/>
      <c r="H55" s="17"/>
      <c r="I55" s="17"/>
      <c r="J55" s="18"/>
      <c r="K55" s="18"/>
      <c r="L55" s="16"/>
      <c r="M55" s="16"/>
      <c r="N55" s="16"/>
      <c r="O55" s="24"/>
    </row>
    <row r="56" spans="1:15" s="2" customFormat="1" ht="12.9" customHeight="1" x14ac:dyDescent="0.2">
      <c r="A56" s="25" t="s">
        <v>24</v>
      </c>
      <c r="B56" s="51"/>
      <c r="C56" s="19"/>
      <c r="D56" s="41"/>
      <c r="E56" s="19"/>
      <c r="F56" s="19"/>
      <c r="G56" s="19"/>
      <c r="H56" s="19"/>
      <c r="I56" s="19"/>
      <c r="J56" s="20"/>
      <c r="K56" s="20"/>
      <c r="L56" s="21"/>
      <c r="M56" s="21"/>
      <c r="N56" s="21"/>
      <c r="O56" s="24"/>
    </row>
    <row r="57" spans="1:15" s="2" customFormat="1" ht="11.4" customHeight="1" x14ac:dyDescent="0.2">
      <c r="A57" s="25" t="s">
        <v>41</v>
      </c>
      <c r="B57" s="51"/>
      <c r="C57" s="19"/>
      <c r="D57" s="42"/>
      <c r="E57" s="19"/>
      <c r="F57" s="19"/>
      <c r="G57" s="19"/>
      <c r="H57" s="19"/>
      <c r="I57" s="19"/>
      <c r="J57" s="19"/>
      <c r="K57" s="20"/>
      <c r="L57" s="20"/>
      <c r="M57" s="21"/>
      <c r="N57" s="21"/>
      <c r="O57" s="24"/>
    </row>
    <row r="58" spans="1:15" s="2" customFormat="1" ht="12.9" customHeight="1" x14ac:dyDescent="0.2">
      <c r="A58" s="36" t="s">
        <v>42</v>
      </c>
      <c r="B58" s="48"/>
      <c r="C58" s="11"/>
      <c r="D58" s="42"/>
      <c r="E58" s="11"/>
      <c r="F58" s="11"/>
      <c r="G58" s="11"/>
      <c r="H58" s="11"/>
      <c r="I58" s="12"/>
      <c r="J58" s="12"/>
      <c r="K58" s="12"/>
      <c r="L58" s="11"/>
      <c r="M58" s="11"/>
      <c r="N58" s="11"/>
      <c r="O58" s="24"/>
    </row>
    <row r="59" spans="1:15" s="2" customFormat="1" ht="12.9" customHeight="1" x14ac:dyDescent="0.25">
      <c r="A59" s="37" t="s">
        <v>37</v>
      </c>
      <c r="B59" s="48"/>
      <c r="C59" s="11"/>
      <c r="D59" s="43"/>
      <c r="E59" s="11"/>
      <c r="F59" s="11"/>
      <c r="G59" s="11"/>
      <c r="H59" s="11"/>
      <c r="I59" s="12"/>
      <c r="J59" s="12"/>
      <c r="K59" s="12"/>
      <c r="L59" s="11"/>
      <c r="M59" s="11"/>
      <c r="N59" s="11"/>
      <c r="O59" s="24"/>
    </row>
  </sheetData>
  <mergeCells count="4">
    <mergeCell ref="M3:N3"/>
    <mergeCell ref="I3:K3"/>
    <mergeCell ref="C3:G3"/>
    <mergeCell ref="A3:A4"/>
  </mergeCells>
  <phoneticPr fontId="6" type="noConversion"/>
  <conditionalFormatting sqref="M6:N7 M10:N54">
    <cfRule type="cellIs" dxfId="3" priority="3" operator="equal">
      <formula>"-o-"</formula>
    </cfRule>
    <cfRule type="cellIs" dxfId="2" priority="9" operator="equal">
      <formula>"-"</formula>
    </cfRule>
  </conditionalFormatting>
  <conditionalFormatting sqref="M8:N9">
    <cfRule type="cellIs" dxfId="1" priority="1" operator="equal">
      <formula>"-o-"</formula>
    </cfRule>
    <cfRule type="cellIs" dxfId="0" priority="2" operator="equal">
      <formula>"-"</formula>
    </cfRule>
  </conditionalFormatting>
  <printOptions horizontalCentered="1"/>
  <pageMargins left="0.23622047244094491" right="0.27559055118110237" top="0.23622047244094491" bottom="0.27559055118110237" header="0" footer="0.19685039370078741"/>
  <pageSetup scale="85" orientation="portrait" r:id="rId1"/>
  <headerFooter>
    <oddFooter>&amp;L&amp;"Arial,Negrita"&amp;9&amp;K000080INEGI.  Estadística de la Industria Minerometalúrgica  EMIMM.  Noviembre, 2020.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1.1</vt:lpstr>
      <vt:lpstr>'1.1'!Área_de_impresión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ORO_MEN</dc:title>
  <dc:creator>JESSICA DIEZ</dc:creator>
  <cp:keywords>ORO_MEN</cp:keywords>
  <cp:lastModifiedBy>INEGI</cp:lastModifiedBy>
  <cp:lastPrinted>2020-03-10T20:15:33Z</cp:lastPrinted>
  <dcterms:created xsi:type="dcterms:W3CDTF">2007-03-30T21:05:03Z</dcterms:created>
  <dcterms:modified xsi:type="dcterms:W3CDTF">2021-01-27T18:02:59Z</dcterms:modified>
</cp:coreProperties>
</file>