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ycardenas/Desktop/Integra/Tesis RIB/"/>
    </mc:Choice>
  </mc:AlternateContent>
  <xr:revisionPtr revIDLastSave="0" documentId="13_ncr:1_{75EEA657-4CAA-4947-BE34-B920AA034F13}" xr6:coauthVersionLast="46" xr6:coauthVersionMax="46" xr10:uidLastSave="{00000000-0000-0000-0000-000000000000}"/>
  <bookViews>
    <workbookView xWindow="4400" yWindow="820" windowWidth="46780" windowHeight="26600" activeTab="1" xr2:uid="{14534316-F259-FF4C-93AB-FCDC74872C69}"/>
  </bookViews>
  <sheets>
    <sheet name="Beasley96" sheetId="1" r:id="rId1"/>
    <sheet name="Comparativo" sheetId="2" r:id="rId2"/>
    <sheet name="Compara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2" l="1"/>
  <c r="V6" i="2"/>
  <c r="R4" i="2"/>
  <c r="AE5" i="2"/>
  <c r="AE4" i="2"/>
  <c r="M14" i="2"/>
  <c r="E14" i="2"/>
  <c r="Q14" i="2"/>
  <c r="I14" i="2"/>
  <c r="R14" i="2"/>
  <c r="R5" i="2"/>
  <c r="R6" i="2"/>
  <c r="R7" i="2"/>
  <c r="R8" i="2"/>
  <c r="R9" i="2"/>
  <c r="R10" i="2"/>
  <c r="R11" i="2"/>
  <c r="R12" i="2"/>
  <c r="R13" i="2"/>
  <c r="P14" i="2"/>
  <c r="O14" i="2"/>
  <c r="N5" i="2"/>
  <c r="N6" i="2"/>
  <c r="N7" i="2"/>
  <c r="N8" i="2"/>
  <c r="N9" i="2"/>
  <c r="N10" i="2"/>
  <c r="N11" i="2"/>
  <c r="N12" i="2"/>
  <c r="N13" i="2"/>
  <c r="N4" i="2"/>
  <c r="L14" i="2"/>
  <c r="K14" i="2"/>
  <c r="Z14" i="2" l="1"/>
  <c r="X14" i="2"/>
  <c r="W14" i="2"/>
  <c r="V14" i="2"/>
  <c r="T14" i="2"/>
  <c r="S14" i="2"/>
  <c r="H14" i="2"/>
  <c r="G14" i="2"/>
  <c r="C14" i="2"/>
  <c r="AA5" i="2"/>
  <c r="AA14" i="2" s="1"/>
  <c r="AA6" i="2"/>
  <c r="AA8" i="2"/>
  <c r="AA9" i="2"/>
  <c r="AA4" i="2"/>
  <c r="Z5" i="2"/>
  <c r="Z6" i="2"/>
  <c r="Z7" i="2"/>
  <c r="Z8" i="2"/>
  <c r="Z9" i="2"/>
  <c r="Z10" i="2"/>
  <c r="Z11" i="2"/>
  <c r="Z12" i="2"/>
  <c r="Z13" i="2"/>
  <c r="V5" i="2"/>
  <c r="V7" i="2"/>
  <c r="V8" i="2"/>
  <c r="V9" i="2"/>
  <c r="V10" i="2"/>
  <c r="V11" i="2"/>
  <c r="V12" i="2"/>
  <c r="V13" i="2"/>
  <c r="V4" i="2"/>
  <c r="D5" i="2"/>
  <c r="D4" i="2"/>
  <c r="D6" i="2"/>
  <c r="D9" i="2"/>
  <c r="D7" i="2"/>
  <c r="D8" i="2"/>
  <c r="D10" i="2"/>
  <c r="D11" i="2"/>
  <c r="D12" i="2"/>
  <c r="D13" i="2"/>
  <c r="F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49" i="1"/>
  <c r="F50" i="1"/>
  <c r="F51" i="1"/>
  <c r="F2" i="1"/>
  <c r="D14" i="2" l="1"/>
</calcChain>
</file>

<file path=xl/sharedStrings.xml><?xml version="1.0" encoding="utf-8"?>
<sst xmlns="http://schemas.openxmlformats.org/spreadsheetml/2006/main" count="105" uniqueCount="42">
  <si>
    <t>Número de tareas (bloques de trabajo)</t>
  </si>
  <si>
    <t>Número de arcos de transición</t>
  </si>
  <si>
    <t>Número de empleados</t>
  </si>
  <si>
    <t>Tiempo Nodo Inicial del Árbol (segundos)</t>
  </si>
  <si>
    <t>Tiempo de Búsqueda en el Árbol (segundos)</t>
  </si>
  <si>
    <t>Tiempo Cómputo Total (segundos)</t>
  </si>
  <si>
    <t>Valor Óptimo</t>
  </si>
  <si>
    <t>-</t>
  </si>
  <si>
    <t>Infactible</t>
  </si>
  <si>
    <t>Función Objetivo</t>
  </si>
  <si>
    <t>(Beasley, 96)</t>
  </si>
  <si>
    <t>Número  de empleados</t>
  </si>
  <si>
    <t>GAP</t>
  </si>
  <si>
    <t>(VRPSolver, 19)</t>
  </si>
  <si>
    <t>(Bolaños et al., 21) (Corte en K)</t>
  </si>
  <si>
    <t>(Cortés et al.)</t>
  </si>
  <si>
    <t>(Bolaños et al., 20) (Heurística + CPLEX 12.9)</t>
  </si>
  <si>
    <t>Heurística</t>
  </si>
  <si>
    <t>Modelo Inicializado en X_0</t>
  </si>
  <si>
    <t>GAP (K fijo)</t>
  </si>
  <si>
    <t>GAP K</t>
  </si>
  <si>
    <t>Promedios</t>
  </si>
  <si>
    <t>(VRPSolver, 19) K fijo (Beasley, 96)</t>
  </si>
  <si>
    <t>Número  de empleados (K min Beasley, 96)</t>
  </si>
  <si>
    <t>GAP (Beasley, 96)</t>
  </si>
  <si>
    <t>(VRPSolver, 19) FO Min K</t>
  </si>
  <si>
    <t>GAP (VRPSolver, 19)</t>
  </si>
  <si>
    <t>Número  de empleados (FO)</t>
  </si>
  <si>
    <t>Costo Asociado de la Solución</t>
  </si>
  <si>
    <t>Gap interno</t>
  </si>
  <si>
    <t>comparacion con columna H</t>
  </si>
  <si>
    <t>que tanto peor es tener el mismo K</t>
  </si>
  <si>
    <t>F.O Costo interbloque</t>
  </si>
  <si>
    <t>Passmark buscar</t>
  </si>
  <si>
    <t>Formulacion completa de Beasly</t>
  </si>
  <si>
    <t>la heuristica con</t>
  </si>
  <si>
    <t>comparacion entre heuristica y modelo, sobre todo en los K.</t>
  </si>
  <si>
    <t>impacto del punto inicial del modelado</t>
  </si>
  <si>
    <t>incidencia del corte K en el modelo</t>
  </si>
  <si>
    <t>pesimo resultado</t>
  </si>
  <si>
    <t>APRI (Derigs &amp; Schaffer)</t>
  </si>
  <si>
    <t>B&amp;P(Derigs &amp; Schaffer)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</si>
</sst>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/>
    <xf numFmtId="2" fontId="0" fillId="0" borderId="4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0" borderId="4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2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right" vertical="center"/>
    </xf>
    <xf numFmtId="2" fontId="0" fillId="4" borderId="4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2" fontId="1" fillId="4" borderId="0" xfId="0" applyNumberFormat="1" applyFont="1" applyFill="1" applyAlignment="1">
      <alignment horizontal="right"/>
    </xf>
    <xf numFmtId="2" fontId="0" fillId="4" borderId="0" xfId="0" applyNumberFormat="1" applyFill="1" applyAlignment="1">
      <alignment horizontal="right"/>
    </xf>
    <xf numFmtId="0" fontId="0" fillId="4" borderId="0" xfId="0" applyFill="1"/>
    <xf numFmtId="2" fontId="0" fillId="4" borderId="1" xfId="0" applyNumberFormat="1" applyFill="1" applyBorder="1" applyAlignment="1">
      <alignment horizontal="right" vertical="center"/>
    </xf>
    <xf numFmtId="0" fontId="0" fillId="4" borderId="4" xfId="0" applyFill="1" applyBorder="1"/>
    <xf numFmtId="2" fontId="0" fillId="4" borderId="4" xfId="0" applyNumberFormat="1" applyFill="1" applyBorder="1"/>
    <xf numFmtId="0" fontId="0" fillId="4" borderId="0" xfId="0" applyFill="1" applyAlignment="1">
      <alignment horizontal="left"/>
    </xf>
    <xf numFmtId="0" fontId="1" fillId="5" borderId="1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right" vertical="center"/>
    </xf>
    <xf numFmtId="2" fontId="0" fillId="5" borderId="4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2" fontId="0" fillId="5" borderId="1" xfId="0" applyNumberFormat="1" applyFill="1" applyBorder="1" applyAlignment="1">
      <alignment horizontal="right" vertical="center"/>
    </xf>
    <xf numFmtId="2" fontId="0" fillId="5" borderId="4" xfId="0" applyNumberFormat="1" applyFill="1" applyBorder="1"/>
    <xf numFmtId="2" fontId="1" fillId="5" borderId="0" xfId="0" applyNumberFormat="1" applyFont="1" applyFill="1" applyAlignment="1">
      <alignment horizontal="right"/>
    </xf>
    <xf numFmtId="2" fontId="0" fillId="5" borderId="0" xfId="0" applyNumberFormat="1" applyFill="1" applyAlignment="1">
      <alignment horizontal="right"/>
    </xf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right" vertical="center"/>
    </xf>
    <xf numFmtId="2" fontId="0" fillId="6" borderId="4" xfId="0" applyNumberFormat="1" applyFill="1" applyBorder="1" applyAlignment="1">
      <alignment horizontal="right" vertical="center"/>
    </xf>
    <xf numFmtId="2" fontId="1" fillId="6" borderId="0" xfId="0" applyNumberFormat="1" applyFont="1" applyFill="1" applyAlignment="1">
      <alignment horizontal="right"/>
    </xf>
    <xf numFmtId="2" fontId="0" fillId="6" borderId="0" xfId="0" applyNumberFormat="1" applyFill="1" applyAlignment="1">
      <alignment horizontal="right"/>
    </xf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right" vertical="center"/>
    </xf>
    <xf numFmtId="2" fontId="0" fillId="7" borderId="4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2" fontId="0" fillId="7" borderId="0" xfId="0" applyNumberFormat="1" applyFill="1" applyAlignment="1">
      <alignment horizontal="right"/>
    </xf>
    <xf numFmtId="0" fontId="0" fillId="7" borderId="0" xfId="0" applyFill="1"/>
    <xf numFmtId="0" fontId="0" fillId="6" borderId="1" xfId="0" applyFill="1" applyBorder="1" applyAlignment="1">
      <alignment horizontal="right" vertical="center"/>
    </xf>
    <xf numFmtId="0" fontId="0" fillId="8" borderId="4" xfId="0" applyFill="1" applyBorder="1" applyAlignment="1">
      <alignment horizontal="right" vertical="center"/>
    </xf>
    <xf numFmtId="2" fontId="0" fillId="6" borderId="1" xfId="0" applyNumberFormat="1" applyFill="1" applyBorder="1" applyAlignment="1">
      <alignment horizontal="right" vertical="center"/>
    </xf>
    <xf numFmtId="2" fontId="0" fillId="6" borderId="4" xfId="0" applyNumberFormat="1" applyFill="1" applyBorder="1"/>
    <xf numFmtId="0" fontId="0" fillId="5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EB73-6B86-F74F-80E0-7E2DB5A96DA2}">
  <dimension ref="A1:AT67"/>
  <sheetViews>
    <sheetView topLeftCell="M1" zoomScale="131" workbookViewId="0">
      <selection activeCell="R2" sqref="R2:AT9"/>
    </sheetView>
  </sheetViews>
  <sheetFormatPr baseColWidth="10" defaultRowHeight="16" x14ac:dyDescent="0.2"/>
  <cols>
    <col min="1" max="1" width="12.33203125" customWidth="1"/>
  </cols>
  <sheetData>
    <row r="1" spans="1:46" ht="83" customHeight="1" x14ac:dyDescent="0.2">
      <c r="A1" s="9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46" x14ac:dyDescent="0.2">
      <c r="A2" s="10">
        <v>50</v>
      </c>
      <c r="B2" s="10">
        <v>173</v>
      </c>
      <c r="C2" s="4">
        <v>31</v>
      </c>
      <c r="D2" s="4">
        <v>1</v>
      </c>
      <c r="E2" s="4"/>
      <c r="F2" s="4">
        <f>D2+E2</f>
        <v>1</v>
      </c>
      <c r="G2" s="4">
        <v>1872</v>
      </c>
      <c r="R2" s="32"/>
      <c r="S2" s="32"/>
      <c r="T2" s="32"/>
      <c r="U2" s="32" t="s">
        <v>29</v>
      </c>
      <c r="V2" s="41"/>
      <c r="W2" s="41"/>
      <c r="X2" s="41"/>
      <c r="Y2" s="41" t="s">
        <v>29</v>
      </c>
      <c r="Z2" s="28"/>
      <c r="AA2" s="28" t="s">
        <v>30</v>
      </c>
      <c r="AB2" s="28"/>
      <c r="AC2" s="28"/>
      <c r="AD2" s="41"/>
      <c r="AE2" s="58" t="s">
        <v>31</v>
      </c>
      <c r="AF2" s="58"/>
      <c r="AG2" s="58"/>
      <c r="AH2" s="47"/>
      <c r="AI2" s="47"/>
      <c r="AJ2" s="47"/>
      <c r="AK2" s="47"/>
      <c r="AL2" s="47"/>
      <c r="AM2" s="47"/>
      <c r="AN2" s="47"/>
      <c r="AO2" s="47"/>
      <c r="AP2" s="47"/>
      <c r="AQ2" s="53" t="s">
        <v>38</v>
      </c>
      <c r="AR2" s="53"/>
      <c r="AS2" s="53"/>
      <c r="AT2" s="53"/>
    </row>
    <row r="3" spans="1:46" x14ac:dyDescent="0.2">
      <c r="A3" s="12"/>
      <c r="B3" s="12"/>
      <c r="C3" s="5">
        <v>30</v>
      </c>
      <c r="D3" s="5">
        <v>1</v>
      </c>
      <c r="E3" s="5"/>
      <c r="F3" s="5">
        <f t="shared" ref="F3:F41" si="0">D3+E3</f>
        <v>1</v>
      </c>
      <c r="G3" s="5">
        <v>2092</v>
      </c>
      <c r="R3" s="32"/>
      <c r="S3" s="32"/>
      <c r="T3" s="32"/>
      <c r="U3" s="32"/>
      <c r="V3" s="41"/>
      <c r="W3" s="41"/>
      <c r="X3" s="41"/>
      <c r="Y3" s="41"/>
      <c r="Z3" s="28"/>
      <c r="AA3" s="28"/>
      <c r="AB3" s="28"/>
      <c r="AC3" s="28"/>
      <c r="AD3" s="41"/>
      <c r="AE3" s="41"/>
      <c r="AF3" s="58" t="s">
        <v>32</v>
      </c>
      <c r="AG3" s="58"/>
      <c r="AH3" s="47" t="s">
        <v>34</v>
      </c>
      <c r="AI3" s="47"/>
      <c r="AJ3" s="47"/>
      <c r="AK3" s="47"/>
      <c r="AL3" s="47"/>
      <c r="AM3" s="47"/>
      <c r="AN3" s="47"/>
      <c r="AO3" s="47"/>
      <c r="AP3" s="47"/>
      <c r="AQ3" s="53" t="s">
        <v>39</v>
      </c>
      <c r="AR3" s="53"/>
      <c r="AS3" s="53"/>
      <c r="AT3" s="53"/>
    </row>
    <row r="4" spans="1:46" x14ac:dyDescent="0.2">
      <c r="A4" s="12"/>
      <c r="B4" s="12"/>
      <c r="C4" s="5">
        <v>29</v>
      </c>
      <c r="D4" s="5">
        <v>2</v>
      </c>
      <c r="E4" s="5">
        <v>1</v>
      </c>
      <c r="F4" s="5">
        <f t="shared" si="0"/>
        <v>3</v>
      </c>
      <c r="G4" s="5">
        <v>2399</v>
      </c>
      <c r="R4" s="32"/>
      <c r="S4" s="32"/>
      <c r="T4" s="32"/>
      <c r="U4" s="32"/>
      <c r="V4" s="41"/>
      <c r="W4" s="41"/>
      <c r="X4" s="41"/>
      <c r="Y4" s="41"/>
      <c r="Z4" s="28"/>
      <c r="AA4" s="28" t="s">
        <v>33</v>
      </c>
      <c r="AB4" s="28"/>
      <c r="AC4" s="28"/>
      <c r="AD4" s="41"/>
      <c r="AE4" s="41"/>
      <c r="AF4" s="41"/>
      <c r="AG4" s="41"/>
      <c r="AH4" s="47" t="s">
        <v>35</v>
      </c>
      <c r="AI4" s="47"/>
      <c r="AJ4" s="47"/>
      <c r="AK4" s="47"/>
      <c r="AL4" s="47"/>
      <c r="AM4" s="47"/>
      <c r="AN4" s="47"/>
      <c r="AO4" s="47"/>
      <c r="AP4" s="47"/>
      <c r="AQ4" s="53"/>
      <c r="AR4" s="53"/>
      <c r="AS4" s="53"/>
      <c r="AT4" s="53"/>
    </row>
    <row r="5" spans="1:46" x14ac:dyDescent="0.2">
      <c r="A5" s="12"/>
      <c r="B5" s="12"/>
      <c r="C5" s="5">
        <v>28</v>
      </c>
      <c r="D5" s="5">
        <v>1</v>
      </c>
      <c r="E5" s="5"/>
      <c r="F5" s="5">
        <f t="shared" si="0"/>
        <v>1</v>
      </c>
      <c r="G5" s="5">
        <v>2706</v>
      </c>
      <c r="R5" s="32"/>
      <c r="S5" s="32"/>
      <c r="T5" s="32"/>
      <c r="U5" s="32"/>
      <c r="V5" s="41"/>
      <c r="W5" s="41"/>
      <c r="X5" s="41"/>
      <c r="Y5" s="41"/>
      <c r="Z5" s="28"/>
      <c r="AA5" s="28"/>
      <c r="AB5" s="28"/>
      <c r="AC5" s="28"/>
      <c r="AD5" s="41"/>
      <c r="AE5" s="41"/>
      <c r="AF5" s="41"/>
      <c r="AG5" s="41"/>
      <c r="AH5" s="47"/>
      <c r="AI5" s="47"/>
      <c r="AJ5" s="47"/>
      <c r="AK5" s="47"/>
      <c r="AL5" s="47"/>
      <c r="AM5" s="47"/>
      <c r="AN5" s="47"/>
      <c r="AO5" s="47"/>
      <c r="AP5" s="47"/>
      <c r="AQ5" s="53"/>
      <c r="AR5" s="53"/>
      <c r="AS5" s="53"/>
      <c r="AT5" s="53"/>
    </row>
    <row r="6" spans="1:46" x14ac:dyDescent="0.2">
      <c r="A6" s="13"/>
      <c r="B6" s="13"/>
      <c r="C6" s="6">
        <v>27</v>
      </c>
      <c r="D6" s="6">
        <v>2</v>
      </c>
      <c r="E6" s="6"/>
      <c r="F6" s="6">
        <f t="shared" si="0"/>
        <v>2</v>
      </c>
      <c r="G6" s="6">
        <v>3139</v>
      </c>
      <c r="R6" s="32"/>
      <c r="S6" s="32"/>
      <c r="T6" s="32"/>
      <c r="U6" s="32"/>
      <c r="V6" s="41"/>
      <c r="W6" s="41"/>
      <c r="X6" s="41"/>
      <c r="Y6" s="41"/>
      <c r="Z6" s="28"/>
      <c r="AA6" s="28"/>
      <c r="AB6" s="28"/>
      <c r="AC6" s="28"/>
      <c r="AD6" s="41"/>
      <c r="AE6" s="41"/>
      <c r="AF6" s="41"/>
      <c r="AG6" s="41"/>
      <c r="AH6" s="47"/>
      <c r="AI6" s="47"/>
      <c r="AJ6" s="47"/>
      <c r="AK6" s="47"/>
      <c r="AL6" s="47"/>
      <c r="AM6" s="47"/>
      <c r="AN6" s="47"/>
      <c r="AO6" s="47"/>
      <c r="AP6" s="47"/>
      <c r="AQ6" s="53"/>
      <c r="AR6" s="53"/>
      <c r="AS6" s="53"/>
      <c r="AT6" s="53"/>
    </row>
    <row r="7" spans="1:46" x14ac:dyDescent="0.2">
      <c r="A7" s="10">
        <v>100</v>
      </c>
      <c r="B7" s="10">
        <v>715</v>
      </c>
      <c r="C7" s="4">
        <v>48</v>
      </c>
      <c r="D7" s="4">
        <v>7</v>
      </c>
      <c r="E7" s="4"/>
      <c r="F7" s="4">
        <f t="shared" si="0"/>
        <v>7</v>
      </c>
      <c r="G7" s="4">
        <v>3905</v>
      </c>
      <c r="R7" s="32"/>
      <c r="S7" s="32"/>
      <c r="T7" s="32"/>
      <c r="U7" s="32"/>
      <c r="V7" s="41"/>
      <c r="W7" s="41"/>
      <c r="X7" s="41"/>
      <c r="Y7" s="41"/>
      <c r="Z7" s="28"/>
      <c r="AA7" s="28"/>
      <c r="AB7" s="28"/>
      <c r="AC7" s="28"/>
      <c r="AD7" s="41"/>
      <c r="AE7" s="41"/>
      <c r="AF7" s="41"/>
      <c r="AG7" s="41"/>
      <c r="AH7" s="47" t="s">
        <v>36</v>
      </c>
      <c r="AI7" s="47"/>
      <c r="AJ7" s="47"/>
      <c r="AK7" s="47"/>
      <c r="AL7" s="47"/>
      <c r="AM7" s="47"/>
      <c r="AN7" s="47"/>
      <c r="AO7" s="47"/>
      <c r="AP7" s="47"/>
      <c r="AQ7" s="53"/>
      <c r="AR7" s="53"/>
      <c r="AS7" s="53"/>
      <c r="AT7" s="53"/>
    </row>
    <row r="8" spans="1:46" x14ac:dyDescent="0.2">
      <c r="A8" s="12"/>
      <c r="B8" s="12"/>
      <c r="C8" s="5">
        <v>47</v>
      </c>
      <c r="D8" s="5">
        <v>8</v>
      </c>
      <c r="E8" s="5"/>
      <c r="F8" s="5">
        <f t="shared" si="0"/>
        <v>8</v>
      </c>
      <c r="G8" s="5">
        <v>4107</v>
      </c>
      <c r="R8" s="32"/>
      <c r="S8" s="32"/>
      <c r="T8" s="32"/>
      <c r="U8" s="32"/>
      <c r="V8" s="41"/>
      <c r="W8" s="41"/>
      <c r="X8" s="41"/>
      <c r="Y8" s="41"/>
      <c r="Z8" s="28"/>
      <c r="AA8" s="28"/>
      <c r="AB8" s="28"/>
      <c r="AC8" s="28"/>
      <c r="AD8" s="41"/>
      <c r="AE8" s="41"/>
      <c r="AF8" s="41"/>
      <c r="AG8" s="41"/>
      <c r="AH8" s="47" t="s">
        <v>37</v>
      </c>
      <c r="AI8" s="47"/>
      <c r="AJ8" s="47"/>
      <c r="AK8" s="47"/>
      <c r="AL8" s="47"/>
      <c r="AM8" s="47"/>
      <c r="AN8" s="47"/>
      <c r="AO8" s="47"/>
      <c r="AP8" s="47"/>
      <c r="AQ8" s="53"/>
      <c r="AR8" s="53"/>
      <c r="AS8" s="53"/>
      <c r="AT8" s="53"/>
    </row>
    <row r="9" spans="1:46" x14ac:dyDescent="0.2">
      <c r="A9" s="12"/>
      <c r="B9" s="12"/>
      <c r="C9" s="5">
        <v>46</v>
      </c>
      <c r="D9" s="5">
        <v>9</v>
      </c>
      <c r="E9" s="5"/>
      <c r="F9" s="5">
        <f t="shared" si="0"/>
        <v>9</v>
      </c>
      <c r="G9" s="5">
        <v>4310</v>
      </c>
      <c r="R9" s="32"/>
      <c r="S9" s="32"/>
      <c r="T9" s="32"/>
      <c r="U9" s="32"/>
      <c r="V9" s="41"/>
      <c r="W9" s="41"/>
      <c r="X9" s="41"/>
      <c r="Y9" s="41"/>
      <c r="Z9" s="28"/>
      <c r="AA9" s="28"/>
      <c r="AB9" s="28"/>
      <c r="AC9" s="28"/>
      <c r="AD9" s="41"/>
      <c r="AE9" s="41"/>
      <c r="AF9" s="41"/>
      <c r="AG9" s="41"/>
      <c r="AH9" s="47"/>
      <c r="AI9" s="47"/>
      <c r="AJ9" s="47"/>
      <c r="AK9" s="47"/>
      <c r="AL9" s="47"/>
      <c r="AM9" s="47"/>
      <c r="AN9" s="47"/>
      <c r="AO9" s="47"/>
      <c r="AP9" s="47"/>
      <c r="AQ9" s="53"/>
      <c r="AR9" s="53"/>
      <c r="AS9" s="53"/>
      <c r="AT9" s="53"/>
    </row>
    <row r="10" spans="1:46" x14ac:dyDescent="0.2">
      <c r="A10" s="12"/>
      <c r="B10" s="12"/>
      <c r="C10" s="5">
        <v>45</v>
      </c>
      <c r="D10" s="5">
        <v>6</v>
      </c>
      <c r="E10" s="5"/>
      <c r="F10" s="5">
        <f t="shared" si="0"/>
        <v>6</v>
      </c>
      <c r="G10" s="5">
        <v>4514</v>
      </c>
    </row>
    <row r="11" spans="1:46" x14ac:dyDescent="0.2">
      <c r="A11" s="13"/>
      <c r="B11" s="13"/>
      <c r="C11" s="6">
        <v>44</v>
      </c>
      <c r="D11" s="6">
        <v>8</v>
      </c>
      <c r="E11" s="6"/>
      <c r="F11" s="6">
        <f t="shared" si="0"/>
        <v>8</v>
      </c>
      <c r="G11" s="6">
        <v>4812</v>
      </c>
    </row>
    <row r="12" spans="1:46" x14ac:dyDescent="0.2">
      <c r="A12" s="10">
        <v>150</v>
      </c>
      <c r="B12" s="10">
        <v>1355</v>
      </c>
      <c r="C12" s="4">
        <v>73</v>
      </c>
      <c r="D12" s="4">
        <v>18</v>
      </c>
      <c r="E12" s="4"/>
      <c r="F12" s="4">
        <f t="shared" si="0"/>
        <v>18</v>
      </c>
      <c r="G12" s="4">
        <v>5347</v>
      </c>
    </row>
    <row r="13" spans="1:46" x14ac:dyDescent="0.2">
      <c r="A13" s="12"/>
      <c r="B13" s="12"/>
      <c r="C13" s="5">
        <v>72</v>
      </c>
      <c r="D13" s="5">
        <v>34</v>
      </c>
      <c r="E13" s="5">
        <v>7</v>
      </c>
      <c r="F13" s="5">
        <f t="shared" si="0"/>
        <v>41</v>
      </c>
      <c r="G13" s="5">
        <v>5551</v>
      </c>
    </row>
    <row r="14" spans="1:46" x14ac:dyDescent="0.2">
      <c r="A14" s="12"/>
      <c r="B14" s="12"/>
      <c r="C14" s="5">
        <v>71</v>
      </c>
      <c r="D14" s="5">
        <v>21</v>
      </c>
      <c r="E14" s="5"/>
      <c r="F14" s="5">
        <f t="shared" si="0"/>
        <v>21</v>
      </c>
      <c r="G14" s="5">
        <v>5754</v>
      </c>
    </row>
    <row r="15" spans="1:46" x14ac:dyDescent="0.2">
      <c r="A15" s="12"/>
      <c r="B15" s="12"/>
      <c r="C15" s="5">
        <v>70</v>
      </c>
      <c r="D15" s="5">
        <v>48</v>
      </c>
      <c r="E15" s="5">
        <v>96</v>
      </c>
      <c r="F15" s="5">
        <f t="shared" si="0"/>
        <v>144</v>
      </c>
      <c r="G15" s="5">
        <v>5999</v>
      </c>
    </row>
    <row r="16" spans="1:46" x14ac:dyDescent="0.2">
      <c r="A16" s="13"/>
      <c r="B16" s="13"/>
      <c r="C16" s="6">
        <v>69</v>
      </c>
      <c r="D16" s="6">
        <v>39</v>
      </c>
      <c r="E16" s="6">
        <v>111</v>
      </c>
      <c r="F16" s="6">
        <f t="shared" si="0"/>
        <v>150</v>
      </c>
      <c r="G16" s="6">
        <v>6275</v>
      </c>
    </row>
    <row r="17" spans="1:7" x14ac:dyDescent="0.2">
      <c r="A17" s="10">
        <v>200</v>
      </c>
      <c r="B17" s="10">
        <v>2543</v>
      </c>
      <c r="C17" s="4">
        <v>97</v>
      </c>
      <c r="D17" s="4">
        <v>43</v>
      </c>
      <c r="E17" s="4"/>
      <c r="F17" s="4">
        <f t="shared" si="0"/>
        <v>43</v>
      </c>
      <c r="G17" s="4">
        <v>6288</v>
      </c>
    </row>
    <row r="18" spans="1:7" x14ac:dyDescent="0.2">
      <c r="A18" s="12"/>
      <c r="B18" s="12"/>
      <c r="C18" s="5">
        <v>96</v>
      </c>
      <c r="D18" s="5">
        <v>49</v>
      </c>
      <c r="E18" s="5"/>
      <c r="F18" s="5">
        <f t="shared" si="0"/>
        <v>49</v>
      </c>
      <c r="G18" s="5">
        <v>6430</v>
      </c>
    </row>
    <row r="19" spans="1:7" x14ac:dyDescent="0.2">
      <c r="A19" s="12"/>
      <c r="B19" s="12"/>
      <c r="C19" s="5">
        <v>95</v>
      </c>
      <c r="D19" s="5">
        <v>43</v>
      </c>
      <c r="E19" s="5"/>
      <c r="F19" s="5">
        <f t="shared" si="0"/>
        <v>43</v>
      </c>
      <c r="G19" s="5">
        <v>6583</v>
      </c>
    </row>
    <row r="20" spans="1:7" x14ac:dyDescent="0.2">
      <c r="A20" s="12"/>
      <c r="B20" s="12"/>
      <c r="C20" s="5">
        <v>94</v>
      </c>
      <c r="D20" s="5">
        <v>51</v>
      </c>
      <c r="E20" s="5"/>
      <c r="F20" s="5">
        <f t="shared" si="0"/>
        <v>51</v>
      </c>
      <c r="G20" s="5">
        <v>6747</v>
      </c>
    </row>
    <row r="21" spans="1:7" x14ac:dyDescent="0.2">
      <c r="A21" s="13"/>
      <c r="B21" s="13"/>
      <c r="C21" s="6">
        <v>93</v>
      </c>
      <c r="D21" s="6">
        <v>61</v>
      </c>
      <c r="E21" s="6"/>
      <c r="F21" s="6">
        <f t="shared" si="0"/>
        <v>61</v>
      </c>
      <c r="G21" s="6">
        <v>6914</v>
      </c>
    </row>
    <row r="22" spans="1:7" x14ac:dyDescent="0.2">
      <c r="A22" s="10">
        <v>250</v>
      </c>
      <c r="B22" s="10">
        <v>4152</v>
      </c>
      <c r="C22" s="4">
        <v>112</v>
      </c>
      <c r="D22" s="4">
        <v>100</v>
      </c>
      <c r="E22" s="4"/>
      <c r="F22" s="4">
        <f t="shared" si="0"/>
        <v>100</v>
      </c>
      <c r="G22" s="4">
        <v>7707</v>
      </c>
    </row>
    <row r="23" spans="1:7" x14ac:dyDescent="0.2">
      <c r="A23" s="12"/>
      <c r="B23" s="12"/>
      <c r="C23" s="5">
        <v>111</v>
      </c>
      <c r="D23" s="5">
        <v>108</v>
      </c>
      <c r="E23" s="5"/>
      <c r="F23" s="5">
        <f t="shared" si="0"/>
        <v>108</v>
      </c>
      <c r="G23" s="5">
        <v>7863</v>
      </c>
    </row>
    <row r="24" spans="1:7" x14ac:dyDescent="0.2">
      <c r="A24" s="12"/>
      <c r="B24" s="12"/>
      <c r="C24" s="5">
        <v>110</v>
      </c>
      <c r="D24" s="5">
        <v>109</v>
      </c>
      <c r="E24" s="5"/>
      <c r="F24" s="5">
        <f t="shared" si="0"/>
        <v>109</v>
      </c>
      <c r="G24" s="5">
        <v>8023</v>
      </c>
    </row>
    <row r="25" spans="1:7" x14ac:dyDescent="0.2">
      <c r="A25" s="12"/>
      <c r="B25" s="12"/>
      <c r="C25" s="5">
        <v>109</v>
      </c>
      <c r="D25" s="5">
        <v>287</v>
      </c>
      <c r="E25" s="5">
        <v>469</v>
      </c>
      <c r="F25" s="5">
        <f t="shared" si="0"/>
        <v>756</v>
      </c>
      <c r="G25" s="5">
        <v>8212</v>
      </c>
    </row>
    <row r="26" spans="1:7" x14ac:dyDescent="0.2">
      <c r="A26" s="13"/>
      <c r="B26" s="13"/>
      <c r="C26" s="6">
        <v>108</v>
      </c>
      <c r="D26" s="6">
        <v>205</v>
      </c>
      <c r="E26" s="6"/>
      <c r="F26" s="6">
        <f t="shared" si="0"/>
        <v>205</v>
      </c>
      <c r="G26" s="6">
        <v>8406</v>
      </c>
    </row>
    <row r="27" spans="1:7" x14ac:dyDescent="0.2">
      <c r="A27" s="10">
        <v>300</v>
      </c>
      <c r="B27" s="10">
        <v>6108</v>
      </c>
      <c r="C27" s="4">
        <v>133</v>
      </c>
      <c r="D27" s="4">
        <v>237</v>
      </c>
      <c r="E27" s="4"/>
      <c r="F27" s="4">
        <f t="shared" si="0"/>
        <v>237</v>
      </c>
      <c r="G27" s="4">
        <v>9026</v>
      </c>
    </row>
    <row r="28" spans="1:7" x14ac:dyDescent="0.2">
      <c r="A28" s="12"/>
      <c r="B28" s="12"/>
      <c r="C28" s="5">
        <v>132</v>
      </c>
      <c r="D28" s="5">
        <v>672</v>
      </c>
      <c r="E28" s="5">
        <v>644</v>
      </c>
      <c r="F28" s="5">
        <f t="shared" si="0"/>
        <v>1316</v>
      </c>
      <c r="G28" s="5">
        <v>9200</v>
      </c>
    </row>
    <row r="29" spans="1:7" x14ac:dyDescent="0.2">
      <c r="A29" s="12"/>
      <c r="B29" s="12"/>
      <c r="C29" s="5">
        <v>131</v>
      </c>
      <c r="D29" s="5">
        <v>209</v>
      </c>
      <c r="E29" s="5"/>
      <c r="F29" s="5">
        <f t="shared" si="0"/>
        <v>209</v>
      </c>
      <c r="G29" s="5">
        <v>9378</v>
      </c>
    </row>
    <row r="30" spans="1:7" x14ac:dyDescent="0.2">
      <c r="A30" s="12"/>
      <c r="B30" s="12"/>
      <c r="C30" s="5">
        <v>130</v>
      </c>
      <c r="D30" s="5">
        <v>260</v>
      </c>
      <c r="E30" s="5"/>
      <c r="F30" s="5">
        <f t="shared" si="0"/>
        <v>260</v>
      </c>
      <c r="G30" s="5">
        <v>9580</v>
      </c>
    </row>
    <row r="31" spans="1:7" x14ac:dyDescent="0.2">
      <c r="A31" s="13"/>
      <c r="B31" s="13"/>
      <c r="C31" s="6">
        <v>129</v>
      </c>
      <c r="D31" s="6" t="s">
        <v>7</v>
      </c>
      <c r="E31" s="6" t="s">
        <v>7</v>
      </c>
      <c r="F31" s="6" t="s">
        <v>7</v>
      </c>
      <c r="G31" s="6" t="s">
        <v>8</v>
      </c>
    </row>
    <row r="32" spans="1:7" x14ac:dyDescent="0.2">
      <c r="A32" s="10">
        <v>350</v>
      </c>
      <c r="B32" s="10">
        <v>7882</v>
      </c>
      <c r="C32" s="4">
        <v>148</v>
      </c>
      <c r="D32" s="4">
        <v>622</v>
      </c>
      <c r="E32" s="4">
        <v>831</v>
      </c>
      <c r="F32" s="4">
        <f t="shared" si="0"/>
        <v>1453</v>
      </c>
      <c r="G32" s="4">
        <v>10378</v>
      </c>
    </row>
    <row r="33" spans="1:7" x14ac:dyDescent="0.2">
      <c r="A33" s="12"/>
      <c r="B33" s="12"/>
      <c r="C33" s="5">
        <v>147</v>
      </c>
      <c r="D33" s="5">
        <v>488</v>
      </c>
      <c r="E33" s="5">
        <v>508</v>
      </c>
      <c r="F33" s="5">
        <f t="shared" si="0"/>
        <v>996</v>
      </c>
      <c r="G33" s="5">
        <v>10525</v>
      </c>
    </row>
    <row r="34" spans="1:7" x14ac:dyDescent="0.2">
      <c r="A34" s="12"/>
      <c r="B34" s="12"/>
      <c r="C34" s="5">
        <v>146</v>
      </c>
      <c r="D34" s="5">
        <v>430</v>
      </c>
      <c r="E34" s="5">
        <v>63</v>
      </c>
      <c r="F34" s="5">
        <f t="shared" si="0"/>
        <v>493</v>
      </c>
      <c r="G34" s="5">
        <v>10677</v>
      </c>
    </row>
    <row r="35" spans="1:7" x14ac:dyDescent="0.2">
      <c r="A35" s="12"/>
      <c r="B35" s="12"/>
      <c r="C35" s="5">
        <v>145</v>
      </c>
      <c r="D35" s="5">
        <v>659</v>
      </c>
      <c r="E35" s="5">
        <v>112</v>
      </c>
      <c r="F35" s="5">
        <f t="shared" si="0"/>
        <v>771</v>
      </c>
      <c r="G35" s="5">
        <v>10833</v>
      </c>
    </row>
    <row r="36" spans="1:7" x14ac:dyDescent="0.2">
      <c r="A36" s="13"/>
      <c r="B36" s="13"/>
      <c r="C36" s="6">
        <v>144</v>
      </c>
      <c r="D36" s="6">
        <v>458</v>
      </c>
      <c r="E36" s="6">
        <v>1</v>
      </c>
      <c r="F36" s="6">
        <f t="shared" si="0"/>
        <v>459</v>
      </c>
      <c r="G36" s="6">
        <v>10991</v>
      </c>
    </row>
    <row r="37" spans="1:7" x14ac:dyDescent="0.2">
      <c r="A37" s="10">
        <v>400</v>
      </c>
      <c r="B37" s="10">
        <v>10760</v>
      </c>
      <c r="C37" s="4">
        <v>163</v>
      </c>
      <c r="D37" s="4">
        <v>489</v>
      </c>
      <c r="E37" s="4"/>
      <c r="F37" s="4">
        <f t="shared" si="0"/>
        <v>489</v>
      </c>
      <c r="G37" s="4">
        <v>11696</v>
      </c>
    </row>
    <row r="38" spans="1:7" x14ac:dyDescent="0.2">
      <c r="A38" s="12"/>
      <c r="B38" s="12"/>
      <c r="C38" s="5">
        <v>162</v>
      </c>
      <c r="D38" s="5">
        <v>504</v>
      </c>
      <c r="E38" s="5"/>
      <c r="F38" s="5">
        <f t="shared" si="0"/>
        <v>504</v>
      </c>
      <c r="G38" s="5">
        <v>11848</v>
      </c>
    </row>
    <row r="39" spans="1:7" x14ac:dyDescent="0.2">
      <c r="A39" s="12"/>
      <c r="B39" s="12"/>
      <c r="C39" s="5">
        <v>161</v>
      </c>
      <c r="D39" s="5">
        <v>1561</v>
      </c>
      <c r="E39" s="5">
        <v>884</v>
      </c>
      <c r="F39" s="5">
        <f t="shared" si="0"/>
        <v>2445</v>
      </c>
      <c r="G39" s="5">
        <v>12006</v>
      </c>
    </row>
    <row r="40" spans="1:7" x14ac:dyDescent="0.2">
      <c r="A40" s="12"/>
      <c r="B40" s="12"/>
      <c r="C40" s="5">
        <v>160</v>
      </c>
      <c r="D40" s="5">
        <v>532</v>
      </c>
      <c r="E40" s="5"/>
      <c r="F40" s="5">
        <f t="shared" si="0"/>
        <v>532</v>
      </c>
      <c r="G40" s="5">
        <v>12163</v>
      </c>
    </row>
    <row r="41" spans="1:7" x14ac:dyDescent="0.2">
      <c r="A41" s="14"/>
      <c r="B41" s="14"/>
      <c r="C41" s="6">
        <v>159</v>
      </c>
      <c r="D41" s="7">
        <v>1316</v>
      </c>
      <c r="E41" s="7">
        <v>15860</v>
      </c>
      <c r="F41" s="6">
        <f t="shared" si="0"/>
        <v>17176</v>
      </c>
      <c r="G41" s="7">
        <v>12341</v>
      </c>
    </row>
    <row r="42" spans="1:7" x14ac:dyDescent="0.2">
      <c r="A42" s="10">
        <v>450</v>
      </c>
      <c r="B42" s="10">
        <v>13510</v>
      </c>
      <c r="C42" s="4">
        <v>186</v>
      </c>
      <c r="D42" s="4">
        <v>1918</v>
      </c>
      <c r="E42" s="4">
        <v>13739</v>
      </c>
      <c r="F42" s="4">
        <f t="shared" ref="F42:F51" si="1">D42+E42</f>
        <v>15657</v>
      </c>
      <c r="G42" s="4">
        <v>12232</v>
      </c>
    </row>
    <row r="43" spans="1:7" x14ac:dyDescent="0.2">
      <c r="A43" s="12"/>
      <c r="B43" s="12"/>
      <c r="C43" s="5">
        <v>185</v>
      </c>
      <c r="D43" s="5">
        <v>1149</v>
      </c>
      <c r="E43" s="5">
        <v>218</v>
      </c>
      <c r="F43" s="5">
        <f t="shared" si="1"/>
        <v>1367</v>
      </c>
      <c r="G43" s="5">
        <v>12357</v>
      </c>
    </row>
    <row r="44" spans="1:7" x14ac:dyDescent="0.2">
      <c r="A44" s="12"/>
      <c r="B44" s="12"/>
      <c r="C44" s="5">
        <v>184</v>
      </c>
      <c r="D44" s="5">
        <v>1739</v>
      </c>
      <c r="E44" s="5">
        <v>39661</v>
      </c>
      <c r="F44" s="5">
        <f t="shared" si="1"/>
        <v>41400</v>
      </c>
      <c r="G44" s="5">
        <v>12497</v>
      </c>
    </row>
    <row r="45" spans="1:7" x14ac:dyDescent="0.2">
      <c r="A45" s="12"/>
      <c r="B45" s="12"/>
      <c r="C45" s="5">
        <v>183</v>
      </c>
      <c r="D45" s="5">
        <v>1714</v>
      </c>
      <c r="E45" s="5">
        <v>8885</v>
      </c>
      <c r="F45" s="5">
        <f t="shared" si="1"/>
        <v>10599</v>
      </c>
      <c r="G45" s="5">
        <v>12639</v>
      </c>
    </row>
    <row r="46" spans="1:7" x14ac:dyDescent="0.2">
      <c r="A46" s="13"/>
      <c r="B46" s="13"/>
      <c r="C46" s="6">
        <v>182</v>
      </c>
      <c r="D46" s="6">
        <v>1631</v>
      </c>
      <c r="E46" s="6">
        <v>16204</v>
      </c>
      <c r="F46" s="6">
        <f t="shared" si="1"/>
        <v>17835</v>
      </c>
      <c r="G46" s="6">
        <v>12785</v>
      </c>
    </row>
    <row r="47" spans="1:7" x14ac:dyDescent="0.2">
      <c r="A47" s="10">
        <v>500</v>
      </c>
      <c r="B47" s="10">
        <v>16695</v>
      </c>
      <c r="C47" s="4">
        <v>208</v>
      </c>
      <c r="D47" s="4">
        <v>2463</v>
      </c>
      <c r="E47" s="4">
        <v>2540</v>
      </c>
      <c r="F47" s="4">
        <f t="shared" si="1"/>
        <v>5003</v>
      </c>
      <c r="G47" s="4">
        <v>12772</v>
      </c>
    </row>
    <row r="48" spans="1:7" x14ac:dyDescent="0.2">
      <c r="A48" s="12"/>
      <c r="B48" s="12"/>
      <c r="C48" s="5">
        <v>207</v>
      </c>
      <c r="D48" s="5">
        <v>1251</v>
      </c>
      <c r="E48" s="5"/>
      <c r="F48" s="5">
        <f t="shared" si="1"/>
        <v>1251</v>
      </c>
      <c r="G48" s="5">
        <v>12899</v>
      </c>
    </row>
    <row r="49" spans="1:7" x14ac:dyDescent="0.2">
      <c r="A49" s="12"/>
      <c r="B49" s="12"/>
      <c r="C49" s="5">
        <v>206</v>
      </c>
      <c r="D49" s="5">
        <v>1683</v>
      </c>
      <c r="E49" s="5"/>
      <c r="F49" s="5">
        <f t="shared" si="1"/>
        <v>1683</v>
      </c>
      <c r="G49" s="5">
        <v>13032</v>
      </c>
    </row>
    <row r="50" spans="1:7" x14ac:dyDescent="0.2">
      <c r="A50" s="12"/>
      <c r="B50" s="12"/>
      <c r="C50" s="5">
        <v>205</v>
      </c>
      <c r="D50" s="5">
        <v>1880</v>
      </c>
      <c r="E50" s="5">
        <v>4893</v>
      </c>
      <c r="F50" s="5">
        <f t="shared" si="1"/>
        <v>6773</v>
      </c>
      <c r="G50" s="5">
        <v>13169</v>
      </c>
    </row>
    <row r="51" spans="1:7" x14ac:dyDescent="0.2">
      <c r="A51" s="13"/>
      <c r="B51" s="13"/>
      <c r="C51" s="6">
        <v>204</v>
      </c>
      <c r="D51" s="6">
        <v>1545</v>
      </c>
      <c r="E51" s="6"/>
      <c r="F51" s="6">
        <f t="shared" si="1"/>
        <v>1545</v>
      </c>
      <c r="G51" s="6">
        <v>13302</v>
      </c>
    </row>
    <row r="52" spans="1:7" x14ac:dyDescent="0.2">
      <c r="A52" s="2"/>
      <c r="B52" s="2"/>
      <c r="C52" s="2"/>
      <c r="D52" s="2"/>
      <c r="E52" s="2"/>
      <c r="F52" s="2"/>
      <c r="G52" s="2"/>
    </row>
    <row r="53" spans="1:7" x14ac:dyDescent="0.2">
      <c r="A53" s="2"/>
      <c r="B53" s="2"/>
      <c r="C53" s="2"/>
      <c r="D53" s="2"/>
      <c r="E53" s="2"/>
      <c r="F53" s="2"/>
      <c r="G53" s="2"/>
    </row>
    <row r="54" spans="1:7" x14ac:dyDescent="0.2">
      <c r="A54" s="2"/>
      <c r="B54" s="2"/>
      <c r="C54" s="2"/>
      <c r="D54" s="2"/>
      <c r="E54" s="2"/>
      <c r="F54" s="2"/>
      <c r="G54" s="2"/>
    </row>
    <row r="55" spans="1:7" x14ac:dyDescent="0.2">
      <c r="A55" s="2"/>
      <c r="B55" s="2"/>
      <c r="C55" s="2"/>
      <c r="D55" s="2"/>
      <c r="E55" s="2"/>
      <c r="F55" s="2"/>
      <c r="G55" s="2"/>
    </row>
    <row r="56" spans="1:7" x14ac:dyDescent="0.2">
      <c r="A56" s="2"/>
      <c r="B56" s="2"/>
      <c r="C56" s="2"/>
      <c r="D56" s="2"/>
      <c r="E56" s="2"/>
      <c r="F56" s="2"/>
      <c r="G56" s="2"/>
    </row>
    <row r="57" spans="1:7" x14ac:dyDescent="0.2">
      <c r="A57" s="2"/>
      <c r="B57" s="2"/>
      <c r="C57" s="2"/>
      <c r="D57" s="2"/>
      <c r="E57" s="2"/>
      <c r="F57" s="2"/>
      <c r="G57" s="2"/>
    </row>
    <row r="58" spans="1:7" x14ac:dyDescent="0.2">
      <c r="A58" s="2"/>
      <c r="B58" s="2"/>
      <c r="C58" s="2"/>
      <c r="D58" s="2"/>
      <c r="E58" s="2"/>
      <c r="F58" s="2"/>
      <c r="G58" s="2"/>
    </row>
    <row r="59" spans="1:7" x14ac:dyDescent="0.2">
      <c r="A59" s="2"/>
      <c r="B59" s="2"/>
      <c r="C59" s="2"/>
      <c r="D59" s="2"/>
      <c r="E59" s="2"/>
      <c r="F59" s="2"/>
      <c r="G59" s="2"/>
    </row>
    <row r="60" spans="1:7" x14ac:dyDescent="0.2">
      <c r="A60" s="2"/>
      <c r="B60" s="2"/>
      <c r="C60" s="2"/>
      <c r="D60" s="2"/>
      <c r="E60" s="2"/>
      <c r="F60" s="2"/>
      <c r="G60" s="2"/>
    </row>
    <row r="61" spans="1:7" x14ac:dyDescent="0.2">
      <c r="A61" s="2"/>
      <c r="B61" s="2"/>
      <c r="C61" s="2"/>
      <c r="D61" s="2"/>
      <c r="E61" s="2"/>
      <c r="F61" s="2"/>
      <c r="G61" s="2"/>
    </row>
    <row r="62" spans="1:7" x14ac:dyDescent="0.2">
      <c r="A62" s="2"/>
      <c r="B62" s="2"/>
      <c r="C62" s="2"/>
      <c r="D62" s="2"/>
      <c r="E62" s="2"/>
      <c r="F62" s="2"/>
      <c r="G62" s="2"/>
    </row>
    <row r="63" spans="1:7" x14ac:dyDescent="0.2">
      <c r="A63" s="2"/>
      <c r="B63" s="2"/>
      <c r="C63" s="2"/>
      <c r="D63" s="2"/>
      <c r="E63" s="2"/>
      <c r="F63" s="2"/>
      <c r="G63" s="2"/>
    </row>
    <row r="64" spans="1:7" x14ac:dyDescent="0.2">
      <c r="A64" s="2"/>
      <c r="B64" s="2"/>
      <c r="C64" s="2"/>
      <c r="D64" s="2"/>
      <c r="E64" s="2"/>
      <c r="F64" s="2"/>
      <c r="G64" s="2"/>
    </row>
    <row r="65" spans="1:7" x14ac:dyDescent="0.2">
      <c r="A65" s="2"/>
      <c r="B65" s="2"/>
      <c r="C65" s="2"/>
      <c r="D65" s="2"/>
      <c r="E65" s="2"/>
      <c r="F65" s="2"/>
      <c r="G65" s="2"/>
    </row>
    <row r="66" spans="1:7" x14ac:dyDescent="0.2">
      <c r="A66" s="2"/>
      <c r="B66" s="2"/>
      <c r="C66" s="2"/>
      <c r="D66" s="2"/>
      <c r="E66" s="2"/>
      <c r="F66" s="2"/>
    </row>
    <row r="67" spans="1:7" x14ac:dyDescent="0.2">
      <c r="A67" s="2"/>
      <c r="B67" s="2"/>
      <c r="C67" s="2"/>
      <c r="D67" s="2"/>
      <c r="E67" s="2"/>
      <c r="F67" s="2"/>
    </row>
  </sheetData>
  <mergeCells count="2">
    <mergeCell ref="AF3:AG3"/>
    <mergeCell ref="AE2:A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89C0-FCE4-6040-8009-CFD506FF73B0}">
  <dimension ref="A1:AI29"/>
  <sheetViews>
    <sheetView tabSelected="1" zoomScale="169" workbookViewId="0">
      <pane xSplit="1" topLeftCell="E1" activePane="topRight" state="frozen"/>
      <selection pane="topRight" activeCell="AA7" sqref="AA7"/>
    </sheetView>
  </sheetViews>
  <sheetFormatPr baseColWidth="10" defaultRowHeight="16" x14ac:dyDescent="0.2"/>
  <cols>
    <col min="1" max="1" width="12.33203125" customWidth="1"/>
    <col min="3" max="3" width="10.83203125" style="28"/>
    <col min="4" max="5" width="10.83203125" style="28" customWidth="1"/>
    <col min="6" max="6" width="10.83203125" style="28"/>
    <col min="7" max="10" width="10.83203125" style="41"/>
    <col min="11" max="14" width="10.83203125" style="28"/>
    <col min="15" max="18" width="10.83203125" style="41"/>
    <col min="19" max="21" width="10.83203125" style="47"/>
    <col min="22" max="22" width="9.33203125" style="47" customWidth="1"/>
    <col min="23" max="27" width="10.83203125" style="47"/>
    <col min="28" max="31" width="10.83203125" style="53"/>
  </cols>
  <sheetData>
    <row r="1" spans="1:35" x14ac:dyDescent="0.2">
      <c r="C1" s="69" t="s">
        <v>10</v>
      </c>
      <c r="D1" s="70"/>
      <c r="E1" s="70"/>
      <c r="F1" s="71"/>
      <c r="G1" s="75" t="s">
        <v>13</v>
      </c>
      <c r="H1" s="76"/>
      <c r="I1" s="76"/>
      <c r="J1" s="77"/>
      <c r="K1" s="69" t="s">
        <v>22</v>
      </c>
      <c r="L1" s="70"/>
      <c r="M1" s="70"/>
      <c r="N1" s="71"/>
      <c r="O1" s="75" t="s">
        <v>25</v>
      </c>
      <c r="P1" s="76"/>
      <c r="Q1" s="76"/>
      <c r="R1" s="77"/>
      <c r="S1" s="81" t="s">
        <v>16</v>
      </c>
      <c r="T1" s="81"/>
      <c r="U1" s="81"/>
      <c r="V1" s="81"/>
      <c r="W1" s="81"/>
      <c r="X1" s="81"/>
      <c r="Y1" s="81"/>
      <c r="Z1" s="81"/>
      <c r="AA1" s="81"/>
      <c r="AB1" s="60" t="s">
        <v>14</v>
      </c>
      <c r="AC1" s="61"/>
      <c r="AD1" s="61"/>
      <c r="AE1" s="62"/>
      <c r="AF1" s="59" t="s">
        <v>15</v>
      </c>
      <c r="AG1" s="59"/>
      <c r="AH1" s="59"/>
      <c r="AI1" s="59"/>
    </row>
    <row r="2" spans="1:35" x14ac:dyDescent="0.2">
      <c r="C2" s="72"/>
      <c r="D2" s="73"/>
      <c r="E2" s="73"/>
      <c r="F2" s="74"/>
      <c r="G2" s="78"/>
      <c r="H2" s="79"/>
      <c r="I2" s="79"/>
      <c r="J2" s="80"/>
      <c r="K2" s="72"/>
      <c r="L2" s="73"/>
      <c r="M2" s="73"/>
      <c r="N2" s="74"/>
      <c r="O2" s="78"/>
      <c r="P2" s="79"/>
      <c r="Q2" s="79"/>
      <c r="R2" s="80"/>
      <c r="S2" s="66" t="s">
        <v>17</v>
      </c>
      <c r="T2" s="67"/>
      <c r="U2" s="67"/>
      <c r="V2" s="68"/>
      <c r="W2" s="66" t="s">
        <v>18</v>
      </c>
      <c r="X2" s="67"/>
      <c r="Y2" s="67"/>
      <c r="Z2" s="67"/>
      <c r="AA2" s="68"/>
      <c r="AB2" s="63"/>
      <c r="AC2" s="64"/>
      <c r="AD2" s="64"/>
      <c r="AE2" s="65"/>
      <c r="AF2" s="18"/>
      <c r="AG2" s="18"/>
      <c r="AH2" s="18"/>
      <c r="AI2" s="18"/>
    </row>
    <row r="3" spans="1:35" ht="83" customHeight="1" x14ac:dyDescent="0.2">
      <c r="A3" s="9" t="s">
        <v>0</v>
      </c>
      <c r="B3" s="9" t="s">
        <v>1</v>
      </c>
      <c r="C3" s="22" t="s">
        <v>11</v>
      </c>
      <c r="D3" s="22" t="s">
        <v>5</v>
      </c>
      <c r="E3" s="22" t="s">
        <v>9</v>
      </c>
      <c r="F3" s="22" t="s">
        <v>19</v>
      </c>
      <c r="G3" s="33" t="s">
        <v>11</v>
      </c>
      <c r="H3" s="33" t="s">
        <v>5</v>
      </c>
      <c r="I3" s="33" t="s">
        <v>9</v>
      </c>
      <c r="J3" s="33" t="s">
        <v>12</v>
      </c>
      <c r="K3" s="22" t="s">
        <v>23</v>
      </c>
      <c r="L3" s="22" t="s">
        <v>5</v>
      </c>
      <c r="M3" s="22" t="s">
        <v>9</v>
      </c>
      <c r="N3" s="22" t="s">
        <v>24</v>
      </c>
      <c r="O3" s="33" t="s">
        <v>27</v>
      </c>
      <c r="P3" s="33" t="s">
        <v>5</v>
      </c>
      <c r="Q3" s="33" t="s">
        <v>28</v>
      </c>
      <c r="R3" s="33" t="s">
        <v>26</v>
      </c>
      <c r="S3" s="42" t="s">
        <v>11</v>
      </c>
      <c r="T3" s="42" t="s">
        <v>5</v>
      </c>
      <c r="U3" s="42" t="s">
        <v>9</v>
      </c>
      <c r="V3" s="42" t="s">
        <v>20</v>
      </c>
      <c r="W3" s="42" t="s">
        <v>11</v>
      </c>
      <c r="X3" s="42" t="s">
        <v>5</v>
      </c>
      <c r="Y3" s="42" t="s">
        <v>9</v>
      </c>
      <c r="Z3" s="42" t="s">
        <v>20</v>
      </c>
      <c r="AA3" s="42" t="s">
        <v>12</v>
      </c>
      <c r="AB3" s="48" t="s">
        <v>11</v>
      </c>
      <c r="AC3" s="48" t="s">
        <v>5</v>
      </c>
      <c r="AD3" s="48" t="s">
        <v>9</v>
      </c>
      <c r="AE3" s="48" t="s">
        <v>12</v>
      </c>
      <c r="AF3" s="3" t="s">
        <v>11</v>
      </c>
      <c r="AG3" s="3" t="s">
        <v>5</v>
      </c>
      <c r="AH3" s="3" t="s">
        <v>9</v>
      </c>
      <c r="AI3" s="3" t="s">
        <v>12</v>
      </c>
    </row>
    <row r="4" spans="1:35" x14ac:dyDescent="0.2">
      <c r="A4" s="10">
        <v>50</v>
      </c>
      <c r="B4" s="10">
        <v>173</v>
      </c>
      <c r="C4" s="23">
        <v>27</v>
      </c>
      <c r="D4" s="23">
        <f>Beasley96!F6</f>
        <v>2</v>
      </c>
      <c r="E4" s="23">
        <v>3139</v>
      </c>
      <c r="F4" s="24">
        <v>0</v>
      </c>
      <c r="G4" s="34">
        <v>27</v>
      </c>
      <c r="H4" s="34">
        <v>0.87</v>
      </c>
      <c r="I4" s="34">
        <v>3139</v>
      </c>
      <c r="J4" s="35">
        <v>0</v>
      </c>
      <c r="K4" s="23">
        <v>27</v>
      </c>
      <c r="L4" s="23">
        <v>0.89</v>
      </c>
      <c r="M4" s="23">
        <v>3139</v>
      </c>
      <c r="N4" s="24">
        <f>(M4-E4)/E4</f>
        <v>0</v>
      </c>
      <c r="O4" s="34">
        <v>27</v>
      </c>
      <c r="P4" s="34">
        <v>0.89</v>
      </c>
      <c r="Q4" s="34">
        <v>4636</v>
      </c>
      <c r="R4" s="35">
        <f>(Q4-I4)/I4</f>
        <v>0.47690347244345332</v>
      </c>
      <c r="S4" s="43">
        <v>27</v>
      </c>
      <c r="T4" s="44">
        <v>7.8051090240000001E-3</v>
      </c>
      <c r="U4" s="43">
        <v>3982</v>
      </c>
      <c r="V4" s="44">
        <f>(S4-G4)/G4</f>
        <v>0</v>
      </c>
      <c r="W4" s="43">
        <v>27</v>
      </c>
      <c r="X4" s="44">
        <v>2.7168757920000002</v>
      </c>
      <c r="Y4" s="43">
        <v>3139</v>
      </c>
      <c r="Z4" s="44">
        <f>(W4-G4)/G4</f>
        <v>0</v>
      </c>
      <c r="AA4" s="44">
        <f>(Y4-I4)/I4</f>
        <v>0</v>
      </c>
      <c r="AB4" s="49">
        <v>27</v>
      </c>
      <c r="AC4" s="50">
        <v>0.15110206600000001</v>
      </c>
      <c r="AD4" s="49">
        <v>3139</v>
      </c>
      <c r="AE4" s="50">
        <f>(AD4-I4)/I4</f>
        <v>0</v>
      </c>
      <c r="AF4" s="6"/>
      <c r="AG4" s="6"/>
      <c r="AH4" s="6"/>
      <c r="AI4" s="15">
        <v>0</v>
      </c>
    </row>
    <row r="5" spans="1:35" x14ac:dyDescent="0.2">
      <c r="A5" s="10">
        <v>100</v>
      </c>
      <c r="B5" s="10">
        <v>715</v>
      </c>
      <c r="C5" s="23">
        <v>44</v>
      </c>
      <c r="D5" s="23">
        <f>Beasley96!F11</f>
        <v>8</v>
      </c>
      <c r="E5" s="23">
        <v>4812</v>
      </c>
      <c r="F5" s="24">
        <v>0</v>
      </c>
      <c r="G5" s="34">
        <v>42</v>
      </c>
      <c r="H5" s="34">
        <v>0.91</v>
      </c>
      <c r="I5" s="34">
        <v>5458</v>
      </c>
      <c r="J5" s="35">
        <v>0</v>
      </c>
      <c r="K5" s="23">
        <v>44</v>
      </c>
      <c r="L5" s="23">
        <v>0.94</v>
      </c>
      <c r="M5" s="23">
        <v>4812</v>
      </c>
      <c r="N5" s="24">
        <f t="shared" ref="N5:N13" si="0">(M5-E5)/E5</f>
        <v>0</v>
      </c>
      <c r="O5" s="34">
        <v>42</v>
      </c>
      <c r="P5" s="34">
        <v>1.06</v>
      </c>
      <c r="Q5" s="34">
        <v>7326</v>
      </c>
      <c r="R5" s="35">
        <f t="shared" ref="R5:R13" si="1">(Q5-I5)/I5</f>
        <v>0.34224990839135216</v>
      </c>
      <c r="S5" s="43">
        <v>45</v>
      </c>
      <c r="T5" s="44">
        <v>4.3256998060000003E-2</v>
      </c>
      <c r="U5" s="43">
        <v>6981</v>
      </c>
      <c r="V5" s="44">
        <f t="shared" ref="V5:V13" si="2">(S5-G5)/G5</f>
        <v>7.1428571428571425E-2</v>
      </c>
      <c r="W5" s="43">
        <v>42</v>
      </c>
      <c r="X5" s="44">
        <v>3600.012048</v>
      </c>
      <c r="Y5" s="43">
        <v>5458</v>
      </c>
      <c r="Z5" s="44">
        <f t="shared" ref="Z5:Z13" si="3">(W5-G5)/G5</f>
        <v>0</v>
      </c>
      <c r="AA5" s="44">
        <f>(Y5-I5)/I5</f>
        <v>0</v>
      </c>
      <c r="AB5" s="49">
        <v>42</v>
      </c>
      <c r="AC5" s="50">
        <v>18.603191850000002</v>
      </c>
      <c r="AD5" s="49">
        <v>5458</v>
      </c>
      <c r="AE5" s="50">
        <f>(AD5-I5)/I5</f>
        <v>0</v>
      </c>
      <c r="AF5" s="6"/>
      <c r="AG5" s="6"/>
      <c r="AH5" s="6"/>
      <c r="AI5" s="15">
        <v>0</v>
      </c>
    </row>
    <row r="6" spans="1:35" x14ac:dyDescent="0.2">
      <c r="A6" s="10">
        <v>150</v>
      </c>
      <c r="B6" s="10">
        <v>1355</v>
      </c>
      <c r="C6" s="23">
        <v>69</v>
      </c>
      <c r="D6" s="23">
        <f>Beasley96!F16</f>
        <v>150</v>
      </c>
      <c r="E6" s="23">
        <v>6275</v>
      </c>
      <c r="F6" s="24">
        <v>0</v>
      </c>
      <c r="G6" s="34">
        <v>67</v>
      </c>
      <c r="H6" s="34">
        <v>0.97</v>
      </c>
      <c r="I6" s="34">
        <v>7164</v>
      </c>
      <c r="J6" s="35">
        <v>0</v>
      </c>
      <c r="K6" s="23">
        <v>69</v>
      </c>
      <c r="L6" s="23">
        <v>1.1200000000000001</v>
      </c>
      <c r="M6" s="23">
        <v>6275</v>
      </c>
      <c r="N6" s="24">
        <f t="shared" si="0"/>
        <v>0</v>
      </c>
      <c r="O6" s="34">
        <v>67</v>
      </c>
      <c r="P6" s="34">
        <v>0.99</v>
      </c>
      <c r="Q6" s="34">
        <v>10723</v>
      </c>
      <c r="R6" s="35">
        <f t="shared" si="1"/>
        <v>0.49678950307091013</v>
      </c>
      <c r="S6" s="43">
        <v>71</v>
      </c>
      <c r="T6" s="44">
        <v>0.14070296290000001</v>
      </c>
      <c r="U6" s="43">
        <v>8342</v>
      </c>
      <c r="V6" s="44">
        <f>(S6-G6)/G6</f>
        <v>5.9701492537313432E-2</v>
      </c>
      <c r="W6" s="43">
        <v>67</v>
      </c>
      <c r="X6" s="44">
        <v>3600.022614</v>
      </c>
      <c r="Y6" s="43">
        <v>7213</v>
      </c>
      <c r="Z6" s="44">
        <f t="shared" si="3"/>
        <v>0</v>
      </c>
      <c r="AA6" s="44">
        <f>(Y6-I6)/I6</f>
        <v>6.8397543271915134E-3</v>
      </c>
      <c r="AB6" s="49">
        <v>67</v>
      </c>
      <c r="AC6" s="50">
        <v>3600</v>
      </c>
      <c r="AD6" s="49" t="s">
        <v>7</v>
      </c>
      <c r="AE6" s="50" t="s">
        <v>8</v>
      </c>
      <c r="AF6" s="6"/>
      <c r="AG6" s="6"/>
      <c r="AH6" s="6"/>
      <c r="AI6" s="15">
        <v>0</v>
      </c>
    </row>
    <row r="7" spans="1:35" x14ac:dyDescent="0.2">
      <c r="A7" s="10">
        <v>200</v>
      </c>
      <c r="B7" s="10">
        <v>2543</v>
      </c>
      <c r="C7" s="23">
        <v>93</v>
      </c>
      <c r="D7" s="23">
        <f>Beasley96!F21</f>
        <v>61</v>
      </c>
      <c r="E7" s="23">
        <v>6914</v>
      </c>
      <c r="F7" s="24">
        <v>0</v>
      </c>
      <c r="G7" s="34">
        <v>84</v>
      </c>
      <c r="H7" s="34">
        <v>1.31</v>
      </c>
      <c r="I7" s="34">
        <v>9679</v>
      </c>
      <c r="J7" s="35">
        <v>0</v>
      </c>
      <c r="K7" s="23">
        <v>93</v>
      </c>
      <c r="L7" s="23">
        <v>1.1200000000000001</v>
      </c>
      <c r="M7" s="23">
        <v>6914</v>
      </c>
      <c r="N7" s="24">
        <f t="shared" si="0"/>
        <v>0</v>
      </c>
      <c r="O7" s="34">
        <v>84</v>
      </c>
      <c r="P7" s="34">
        <v>1.1000000000000001</v>
      </c>
      <c r="Q7" s="34">
        <v>13205</v>
      </c>
      <c r="R7" s="35">
        <f t="shared" si="1"/>
        <v>0.36429383200743881</v>
      </c>
      <c r="S7" s="43">
        <v>89</v>
      </c>
      <c r="T7" s="44">
        <v>0.180079937</v>
      </c>
      <c r="U7" s="43">
        <v>9686</v>
      </c>
      <c r="V7" s="44">
        <f t="shared" si="2"/>
        <v>5.9523809523809521E-2</v>
      </c>
      <c r="W7" s="43">
        <v>85</v>
      </c>
      <c r="X7" s="44">
        <v>3600.0194879999999</v>
      </c>
      <c r="Y7" s="43">
        <v>9255</v>
      </c>
      <c r="Z7" s="44">
        <f t="shared" si="3"/>
        <v>1.1904761904761904E-2</v>
      </c>
      <c r="AA7" s="44" t="s">
        <v>7</v>
      </c>
      <c r="AB7" s="49">
        <v>84</v>
      </c>
      <c r="AC7" s="50">
        <v>3600</v>
      </c>
      <c r="AD7" s="49" t="s">
        <v>7</v>
      </c>
      <c r="AE7" s="50" t="s">
        <v>8</v>
      </c>
      <c r="AF7" s="6"/>
      <c r="AG7" s="6"/>
      <c r="AH7" s="6"/>
      <c r="AI7" s="15">
        <v>0</v>
      </c>
    </row>
    <row r="8" spans="1:35" x14ac:dyDescent="0.2">
      <c r="A8" s="10">
        <v>250</v>
      </c>
      <c r="B8" s="10">
        <v>4152</v>
      </c>
      <c r="C8" s="23">
        <v>108</v>
      </c>
      <c r="D8" s="23">
        <f>Beasley96!F26</f>
        <v>205</v>
      </c>
      <c r="E8" s="23">
        <v>8406</v>
      </c>
      <c r="F8" s="24">
        <v>0</v>
      </c>
      <c r="G8" s="34">
        <v>105</v>
      </c>
      <c r="H8" s="34">
        <v>1.51</v>
      </c>
      <c r="I8" s="34">
        <v>9383</v>
      </c>
      <c r="J8" s="35">
        <v>0</v>
      </c>
      <c r="K8" s="23">
        <v>108</v>
      </c>
      <c r="L8" s="23">
        <v>1.34</v>
      </c>
      <c r="M8" s="23">
        <v>8406</v>
      </c>
      <c r="N8" s="24">
        <f t="shared" si="0"/>
        <v>0</v>
      </c>
      <c r="O8" s="34">
        <v>105</v>
      </c>
      <c r="P8" s="34">
        <v>13.08</v>
      </c>
      <c r="Q8" s="34">
        <v>13780</v>
      </c>
      <c r="R8" s="35">
        <f t="shared" si="1"/>
        <v>0.4686134498561228</v>
      </c>
      <c r="S8" s="43">
        <v>107</v>
      </c>
      <c r="T8" s="44">
        <v>0.41926503180000002</v>
      </c>
      <c r="U8" s="43">
        <v>14468</v>
      </c>
      <c r="V8" s="44">
        <f t="shared" si="2"/>
        <v>1.9047619047619049E-2</v>
      </c>
      <c r="W8" s="43">
        <v>105</v>
      </c>
      <c r="X8" s="44">
        <v>3600.062723</v>
      </c>
      <c r="Y8" s="43">
        <v>10193</v>
      </c>
      <c r="Z8" s="44">
        <f t="shared" si="3"/>
        <v>0</v>
      </c>
      <c r="AA8" s="44">
        <f>(Y8-I8)/I8</f>
        <v>8.6326334860918688E-2</v>
      </c>
      <c r="AB8" s="49">
        <v>105</v>
      </c>
      <c r="AC8" s="50">
        <v>3600</v>
      </c>
      <c r="AD8" s="49" t="s">
        <v>7</v>
      </c>
      <c r="AE8" s="50" t="s">
        <v>8</v>
      </c>
      <c r="AF8" s="6"/>
      <c r="AG8" s="6"/>
      <c r="AH8" s="6"/>
      <c r="AI8" s="15">
        <v>0</v>
      </c>
    </row>
    <row r="9" spans="1:35" x14ac:dyDescent="0.2">
      <c r="A9" s="11">
        <v>300</v>
      </c>
      <c r="B9" s="11">
        <v>6108</v>
      </c>
      <c r="C9" s="25">
        <v>130</v>
      </c>
      <c r="D9" s="25">
        <f>Beasley96!F30</f>
        <v>260</v>
      </c>
      <c r="E9" s="25">
        <v>9580</v>
      </c>
      <c r="F9" s="29">
        <v>0</v>
      </c>
      <c r="G9" s="34">
        <v>130</v>
      </c>
      <c r="H9" s="36">
        <v>1.62</v>
      </c>
      <c r="I9" s="36">
        <v>9580</v>
      </c>
      <c r="J9" s="37">
        <v>0</v>
      </c>
      <c r="K9" s="25">
        <v>130</v>
      </c>
      <c r="L9" s="25">
        <v>1.61</v>
      </c>
      <c r="M9" s="25">
        <v>9580</v>
      </c>
      <c r="N9" s="24">
        <f t="shared" si="0"/>
        <v>0</v>
      </c>
      <c r="O9" s="36">
        <v>130</v>
      </c>
      <c r="P9" s="36">
        <v>279.04000000000002</v>
      </c>
      <c r="Q9" s="36">
        <v>17447</v>
      </c>
      <c r="R9" s="35">
        <f t="shared" si="1"/>
        <v>0.82118997912317326</v>
      </c>
      <c r="S9" s="43">
        <v>133</v>
      </c>
      <c r="T9" s="44">
        <v>2.0447080139999998</v>
      </c>
      <c r="U9" s="43">
        <v>15272</v>
      </c>
      <c r="V9" s="44">
        <f t="shared" si="2"/>
        <v>2.3076923076923078E-2</v>
      </c>
      <c r="W9" s="43">
        <v>130</v>
      </c>
      <c r="X9" s="44">
        <v>3600.083498</v>
      </c>
      <c r="Y9" s="43">
        <v>10304</v>
      </c>
      <c r="Z9" s="44">
        <f t="shared" si="3"/>
        <v>0</v>
      </c>
      <c r="AA9" s="44">
        <f>(Y9-I9)/I9</f>
        <v>7.5574112734864307E-2</v>
      </c>
      <c r="AB9" s="51">
        <v>130</v>
      </c>
      <c r="AC9" s="50">
        <v>3600</v>
      </c>
      <c r="AD9" s="51" t="s">
        <v>7</v>
      </c>
      <c r="AE9" s="50" t="s">
        <v>8</v>
      </c>
      <c r="AF9" s="8"/>
      <c r="AG9" s="8"/>
      <c r="AH9" s="8"/>
      <c r="AI9" s="16">
        <v>0</v>
      </c>
    </row>
    <row r="10" spans="1:35" x14ac:dyDescent="0.2">
      <c r="A10" s="11">
        <v>350</v>
      </c>
      <c r="B10" s="11">
        <v>7882</v>
      </c>
      <c r="C10" s="25">
        <v>144</v>
      </c>
      <c r="D10" s="25">
        <f>Beasley96!F36</f>
        <v>459</v>
      </c>
      <c r="E10" s="25">
        <v>10991</v>
      </c>
      <c r="F10" s="29">
        <v>0</v>
      </c>
      <c r="G10" s="34">
        <v>134</v>
      </c>
      <c r="H10" s="36">
        <v>8.18</v>
      </c>
      <c r="I10" s="36">
        <v>13389</v>
      </c>
      <c r="J10" s="37">
        <v>0</v>
      </c>
      <c r="K10" s="25">
        <v>144</v>
      </c>
      <c r="L10" s="25">
        <v>1.82</v>
      </c>
      <c r="M10" s="25">
        <v>10991</v>
      </c>
      <c r="N10" s="24">
        <f t="shared" si="0"/>
        <v>0</v>
      </c>
      <c r="O10" s="36">
        <v>134</v>
      </c>
      <c r="P10" s="36">
        <v>649.98</v>
      </c>
      <c r="Q10" s="36">
        <v>20311</v>
      </c>
      <c r="R10" s="35">
        <f t="shared" si="1"/>
        <v>0.51699156023601467</v>
      </c>
      <c r="S10" s="43">
        <v>139</v>
      </c>
      <c r="T10" s="44">
        <v>1.50744319</v>
      </c>
      <c r="U10" s="43">
        <v>16208</v>
      </c>
      <c r="V10" s="44">
        <f t="shared" si="2"/>
        <v>3.7313432835820892E-2</v>
      </c>
      <c r="W10" s="43">
        <v>138</v>
      </c>
      <c r="X10" s="44">
        <v>3600.0364340000001</v>
      </c>
      <c r="Y10" s="43">
        <v>14527</v>
      </c>
      <c r="Z10" s="44">
        <f t="shared" si="3"/>
        <v>2.9850746268656716E-2</v>
      </c>
      <c r="AA10" s="44" t="s">
        <v>7</v>
      </c>
      <c r="AB10" s="51">
        <v>134</v>
      </c>
      <c r="AC10" s="50">
        <v>3600</v>
      </c>
      <c r="AD10" s="51" t="s">
        <v>7</v>
      </c>
      <c r="AE10" s="50" t="s">
        <v>8</v>
      </c>
      <c r="AF10" s="8"/>
      <c r="AG10" s="8"/>
      <c r="AH10" s="8"/>
      <c r="AI10" s="16">
        <v>0</v>
      </c>
    </row>
    <row r="11" spans="1:35" x14ac:dyDescent="0.2">
      <c r="A11" s="10">
        <v>400</v>
      </c>
      <c r="B11" s="10">
        <v>10760</v>
      </c>
      <c r="C11" s="23">
        <v>159</v>
      </c>
      <c r="D11" s="23">
        <f>Beasley96!F41</f>
        <v>17176</v>
      </c>
      <c r="E11" s="30">
        <v>12341</v>
      </c>
      <c r="F11" s="31">
        <v>0</v>
      </c>
      <c r="G11" s="34">
        <v>149</v>
      </c>
      <c r="H11" s="34">
        <v>114.28</v>
      </c>
      <c r="I11" s="36">
        <v>15118</v>
      </c>
      <c r="J11" s="38">
        <v>0</v>
      </c>
      <c r="K11" s="23">
        <v>159</v>
      </c>
      <c r="L11" s="23">
        <v>2.66</v>
      </c>
      <c r="M11" s="25">
        <v>12341</v>
      </c>
      <c r="N11" s="24">
        <f t="shared" si="0"/>
        <v>0</v>
      </c>
      <c r="O11" s="34">
        <v>149</v>
      </c>
      <c r="P11" s="34">
        <v>159.44</v>
      </c>
      <c r="Q11" s="36">
        <v>21067</v>
      </c>
      <c r="R11" s="35">
        <f t="shared" si="1"/>
        <v>0.39350443180314859</v>
      </c>
      <c r="S11" s="43">
        <v>157</v>
      </c>
      <c r="T11" s="44">
        <v>2.234162092</v>
      </c>
      <c r="U11" s="43">
        <v>18385</v>
      </c>
      <c r="V11" s="44">
        <f t="shared" si="2"/>
        <v>5.3691275167785234E-2</v>
      </c>
      <c r="W11" s="43">
        <v>153</v>
      </c>
      <c r="X11" s="44">
        <v>3600.0460069999999</v>
      </c>
      <c r="Y11" s="43">
        <v>17484</v>
      </c>
      <c r="Z11" s="44">
        <f t="shared" si="3"/>
        <v>2.6845637583892617E-2</v>
      </c>
      <c r="AA11" s="44" t="s">
        <v>7</v>
      </c>
      <c r="AB11" s="49">
        <v>149</v>
      </c>
      <c r="AC11" s="50">
        <v>3600</v>
      </c>
      <c r="AD11" s="49" t="s">
        <v>7</v>
      </c>
      <c r="AE11" s="50" t="s">
        <v>8</v>
      </c>
      <c r="AF11" s="6"/>
      <c r="AG11" s="6"/>
      <c r="AH11" s="7"/>
      <c r="AI11" s="17">
        <v>0</v>
      </c>
    </row>
    <row r="12" spans="1:35" x14ac:dyDescent="0.2">
      <c r="A12" s="10">
        <v>450</v>
      </c>
      <c r="B12" s="10">
        <v>13510</v>
      </c>
      <c r="C12" s="23">
        <v>182</v>
      </c>
      <c r="D12" s="23">
        <f>Beasley96!F46</f>
        <v>17835</v>
      </c>
      <c r="E12" s="23">
        <v>12785</v>
      </c>
      <c r="F12" s="24">
        <v>0</v>
      </c>
      <c r="G12" s="34">
        <v>177</v>
      </c>
      <c r="H12" s="34">
        <v>2.94</v>
      </c>
      <c r="I12" s="36">
        <v>13717</v>
      </c>
      <c r="J12" s="35">
        <v>0</v>
      </c>
      <c r="K12" s="23">
        <v>182</v>
      </c>
      <c r="L12" s="23">
        <v>2.95</v>
      </c>
      <c r="M12" s="25">
        <v>12785</v>
      </c>
      <c r="N12" s="24">
        <f t="shared" si="0"/>
        <v>0</v>
      </c>
      <c r="O12" s="34">
        <v>177</v>
      </c>
      <c r="P12" s="34">
        <v>451.05</v>
      </c>
      <c r="Q12" s="36">
        <v>22801</v>
      </c>
      <c r="R12" s="35">
        <f t="shared" si="1"/>
        <v>0.66224393088867828</v>
      </c>
      <c r="S12" s="43">
        <v>184</v>
      </c>
      <c r="T12" s="44">
        <v>7.3393039699999996</v>
      </c>
      <c r="U12" s="43">
        <v>19174</v>
      </c>
      <c r="V12" s="44">
        <f t="shared" si="2"/>
        <v>3.954802259887006E-2</v>
      </c>
      <c r="W12" s="43">
        <v>184</v>
      </c>
      <c r="X12" s="44">
        <v>3600.0279850000002</v>
      </c>
      <c r="Y12" s="43">
        <v>19174</v>
      </c>
      <c r="Z12" s="44">
        <f t="shared" si="3"/>
        <v>3.954802259887006E-2</v>
      </c>
      <c r="AA12" s="44" t="s">
        <v>7</v>
      </c>
      <c r="AB12" s="49">
        <v>177</v>
      </c>
      <c r="AC12" s="50">
        <v>3600</v>
      </c>
      <c r="AD12" s="49" t="s">
        <v>7</v>
      </c>
      <c r="AE12" s="50" t="s">
        <v>8</v>
      </c>
      <c r="AF12" s="6"/>
      <c r="AG12" s="6"/>
      <c r="AH12" s="6"/>
      <c r="AI12" s="15">
        <v>0</v>
      </c>
    </row>
    <row r="13" spans="1:35" x14ac:dyDescent="0.2">
      <c r="A13" s="11">
        <v>500</v>
      </c>
      <c r="B13" s="11">
        <v>16695</v>
      </c>
      <c r="C13" s="25">
        <v>204</v>
      </c>
      <c r="D13" s="25">
        <f>Beasley96!F51</f>
        <v>1545</v>
      </c>
      <c r="E13" s="25">
        <v>13302</v>
      </c>
      <c r="F13" s="29">
        <v>0</v>
      </c>
      <c r="G13" s="34">
        <v>182</v>
      </c>
      <c r="H13" s="36">
        <v>112.24</v>
      </c>
      <c r="I13" s="36">
        <v>18134</v>
      </c>
      <c r="J13" s="37">
        <v>0</v>
      </c>
      <c r="K13" s="25">
        <v>204</v>
      </c>
      <c r="L13" s="25">
        <v>3.7</v>
      </c>
      <c r="M13" s="25">
        <v>13302</v>
      </c>
      <c r="N13" s="24">
        <f t="shared" si="0"/>
        <v>0</v>
      </c>
      <c r="O13" s="36">
        <v>182</v>
      </c>
      <c r="P13" s="36">
        <v>1283.9100000000001</v>
      </c>
      <c r="Q13" s="36">
        <v>25861</v>
      </c>
      <c r="R13" s="35">
        <f t="shared" si="1"/>
        <v>0.42610565788022498</v>
      </c>
      <c r="S13" s="43">
        <v>197</v>
      </c>
      <c r="T13" s="44">
        <v>5.3624141219999997</v>
      </c>
      <c r="U13" s="43">
        <v>19945</v>
      </c>
      <c r="V13" s="44">
        <f t="shared" si="2"/>
        <v>8.2417582417582416E-2</v>
      </c>
      <c r="W13" s="43">
        <v>197</v>
      </c>
      <c r="X13" s="44">
        <v>3600.016329</v>
      </c>
      <c r="Y13" s="43">
        <v>19945</v>
      </c>
      <c r="Z13" s="44">
        <f t="shared" si="3"/>
        <v>8.2417582417582416E-2</v>
      </c>
      <c r="AA13" s="44" t="s">
        <v>7</v>
      </c>
      <c r="AB13" s="51">
        <v>182</v>
      </c>
      <c r="AC13" s="50">
        <v>3600</v>
      </c>
      <c r="AD13" s="51" t="s">
        <v>7</v>
      </c>
      <c r="AE13" s="50" t="s">
        <v>8</v>
      </c>
      <c r="AF13" s="8"/>
      <c r="AG13" s="8"/>
      <c r="AH13" s="8"/>
      <c r="AI13" s="16">
        <v>0</v>
      </c>
    </row>
    <row r="14" spans="1:35" x14ac:dyDescent="0.2">
      <c r="A14" s="21" t="s">
        <v>21</v>
      </c>
      <c r="B14" s="19"/>
      <c r="C14" s="26">
        <f>AVERAGE(C4:C13)</f>
        <v>116</v>
      </c>
      <c r="D14" s="26">
        <f>AVERAGE(D4:D13)</f>
        <v>3770.1</v>
      </c>
      <c r="E14" s="26">
        <f>AVERAGE(E4:E13)</f>
        <v>8854.5</v>
      </c>
      <c r="F14" s="27"/>
      <c r="G14" s="39">
        <f>AVERAGE(G4:G13)</f>
        <v>109.7</v>
      </c>
      <c r="H14" s="39">
        <f>AVERAGE(H4:H13)</f>
        <v>24.482999999999997</v>
      </c>
      <c r="I14" s="39">
        <f>AVERAGE(I4:I13)</f>
        <v>10476.1</v>
      </c>
      <c r="J14" s="40"/>
      <c r="K14" s="26">
        <f>AVERAGE(K4:K13)</f>
        <v>116</v>
      </c>
      <c r="L14" s="26">
        <f>AVERAGE(L4:L13)</f>
        <v>1.8149999999999999</v>
      </c>
      <c r="M14" s="26">
        <f>AVERAGE(M4:M13)</f>
        <v>8854.5</v>
      </c>
      <c r="N14" s="27"/>
      <c r="O14" s="39">
        <f t="shared" ref="O14:T14" si="4">AVERAGE(O4:O13)</f>
        <v>109.7</v>
      </c>
      <c r="P14" s="39">
        <f t="shared" si="4"/>
        <v>284.05399999999997</v>
      </c>
      <c r="Q14" s="39">
        <f t="shared" si="4"/>
        <v>15715.7</v>
      </c>
      <c r="R14" s="39">
        <f t="shared" si="4"/>
        <v>0.4968885725700517</v>
      </c>
      <c r="S14" s="45">
        <f t="shared" si="4"/>
        <v>114.9</v>
      </c>
      <c r="T14" s="45">
        <f t="shared" si="4"/>
        <v>1.9279141426784001</v>
      </c>
      <c r="U14" s="46"/>
      <c r="V14" s="45">
        <f>AVERAGE(V4:V13)</f>
        <v>4.457487286342951E-2</v>
      </c>
      <c r="W14" s="45">
        <f>AVERAGE(W4:W13)</f>
        <v>112.8</v>
      </c>
      <c r="X14" s="45">
        <f>AVERAGE(X4:X13)</f>
        <v>3240.3044001792005</v>
      </c>
      <c r="Y14" s="46"/>
      <c r="Z14" s="45">
        <f>AVERAGE(Z4:Z13)</f>
        <v>1.9056675077376371E-2</v>
      </c>
      <c r="AA14" s="45">
        <f>AVERAGE(AA4:AA13)</f>
        <v>3.3748040384594905E-2</v>
      </c>
      <c r="AB14" s="52"/>
      <c r="AC14" s="52"/>
      <c r="AD14" s="52"/>
      <c r="AE14" s="52"/>
      <c r="AF14" s="20"/>
      <c r="AG14" s="20"/>
      <c r="AH14" s="20"/>
      <c r="AI14" s="20"/>
    </row>
    <row r="15" spans="1:35" x14ac:dyDescent="0.2">
      <c r="A15" s="2"/>
      <c r="B15" s="2"/>
      <c r="C15" s="32"/>
      <c r="D15" s="32"/>
      <c r="E15" s="32"/>
      <c r="F15" s="32"/>
    </row>
    <row r="16" spans="1:35" x14ac:dyDescent="0.2">
      <c r="A16" s="2"/>
      <c r="B16" s="2"/>
    </row>
    <row r="17" spans="1:6" x14ac:dyDescent="0.2">
      <c r="A17" s="2"/>
      <c r="B17" s="2"/>
    </row>
    <row r="18" spans="1:6" x14ac:dyDescent="0.2">
      <c r="A18" s="2"/>
      <c r="B18" s="2"/>
    </row>
    <row r="19" spans="1:6" x14ac:dyDescent="0.2">
      <c r="A19" s="2"/>
      <c r="B19" s="2"/>
    </row>
    <row r="20" spans="1:6" x14ac:dyDescent="0.2">
      <c r="A20" s="2"/>
      <c r="B20" s="2"/>
    </row>
    <row r="21" spans="1:6" x14ac:dyDescent="0.2">
      <c r="A21" s="2"/>
      <c r="B21" s="2"/>
    </row>
    <row r="22" spans="1:6" x14ac:dyDescent="0.2">
      <c r="A22" s="2"/>
      <c r="B22" s="2"/>
    </row>
    <row r="23" spans="1:6" x14ac:dyDescent="0.2">
      <c r="A23" s="2"/>
      <c r="B23" s="2"/>
    </row>
    <row r="24" spans="1:6" x14ac:dyDescent="0.2">
      <c r="A24" s="2"/>
      <c r="B24" s="2"/>
      <c r="C24" s="32"/>
      <c r="D24" s="32"/>
      <c r="E24" s="32"/>
      <c r="F24" s="32"/>
    </row>
    <row r="25" spans="1:6" x14ac:dyDescent="0.2">
      <c r="A25" s="2"/>
      <c r="B25" s="2"/>
      <c r="C25" s="32"/>
      <c r="D25" s="32"/>
      <c r="E25" s="32"/>
      <c r="F25" s="32"/>
    </row>
    <row r="26" spans="1:6" x14ac:dyDescent="0.2">
      <c r="A26" s="2"/>
      <c r="B26" s="2"/>
      <c r="C26" s="32"/>
      <c r="D26" s="32"/>
      <c r="E26" s="32"/>
      <c r="F26" s="32"/>
    </row>
    <row r="27" spans="1:6" x14ac:dyDescent="0.2">
      <c r="A27" s="2"/>
      <c r="B27" s="2"/>
      <c r="C27" s="32"/>
      <c r="D27" s="32"/>
      <c r="E27" s="32"/>
      <c r="F27" s="32"/>
    </row>
    <row r="28" spans="1:6" x14ac:dyDescent="0.2">
      <c r="A28" s="2"/>
      <c r="B28" s="2"/>
      <c r="C28" s="32"/>
      <c r="D28" s="32"/>
      <c r="E28" s="32"/>
    </row>
    <row r="29" spans="1:6" x14ac:dyDescent="0.2">
      <c r="A29" s="2"/>
      <c r="B29" s="2"/>
      <c r="C29" s="32"/>
      <c r="D29" s="32"/>
      <c r="E29" s="32"/>
    </row>
  </sheetData>
  <mergeCells count="9">
    <mergeCell ref="AF1:AI1"/>
    <mergeCell ref="AB1:AE2"/>
    <mergeCell ref="S2:V2"/>
    <mergeCell ref="W2:AA2"/>
    <mergeCell ref="C1:F2"/>
    <mergeCell ref="G1:J2"/>
    <mergeCell ref="K1:N2"/>
    <mergeCell ref="O1:R2"/>
    <mergeCell ref="S1:AA1"/>
  </mergeCells>
  <conditionalFormatting sqref="G4:H13 L4:L13 P4:P13">
    <cfRule type="cellIs" dxfId="2" priority="9" operator="lessThan">
      <formula>C4</formula>
    </cfRule>
  </conditionalFormatting>
  <conditionalFormatting sqref="G5:G13">
    <cfRule type="cellIs" dxfId="1" priority="8" operator="lessThan">
      <formula>$C$4</formula>
    </cfRule>
  </conditionalFormatting>
  <conditionalFormatting sqref="W4:W13">
    <cfRule type="cellIs" dxfId="0" priority="5" operator="equal">
      <formula>G4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87EE-8796-1C4F-AD7D-AA9549EEEE3B}">
  <dimension ref="A1:M13"/>
  <sheetViews>
    <sheetView zoomScale="190" zoomScaleNormal="190" workbookViewId="0">
      <selection activeCell="J3" sqref="J3"/>
    </sheetView>
  </sheetViews>
  <sheetFormatPr baseColWidth="10" defaultRowHeight="16" x14ac:dyDescent="0.2"/>
  <sheetData>
    <row r="1" spans="1:13" ht="17" customHeight="1" x14ac:dyDescent="0.2">
      <c r="B1" s="69" t="s">
        <v>10</v>
      </c>
      <c r="C1" s="70"/>
      <c r="D1" s="70"/>
      <c r="E1" s="71"/>
      <c r="F1" s="82" t="s">
        <v>40</v>
      </c>
      <c r="G1" s="82"/>
      <c r="H1" s="82"/>
      <c r="I1" s="82"/>
      <c r="J1" s="83" t="s">
        <v>41</v>
      </c>
      <c r="K1" s="83"/>
      <c r="L1" s="83"/>
      <c r="M1" s="83"/>
    </row>
    <row r="2" spans="1:13" x14ac:dyDescent="0.2">
      <c r="B2" s="72"/>
      <c r="C2" s="73"/>
      <c r="D2" s="73"/>
      <c r="E2" s="74"/>
      <c r="F2" s="82"/>
      <c r="G2" s="82"/>
      <c r="H2" s="82"/>
      <c r="I2" s="82"/>
      <c r="J2" s="83"/>
      <c r="K2" s="83"/>
      <c r="L2" s="83"/>
      <c r="M2" s="83"/>
    </row>
    <row r="3" spans="1:13" ht="68" x14ac:dyDescent="0.2">
      <c r="A3" s="9" t="s">
        <v>0</v>
      </c>
      <c r="B3" s="22" t="s">
        <v>11</v>
      </c>
      <c r="C3" s="22" t="s">
        <v>5</v>
      </c>
      <c r="D3" s="22" t="s">
        <v>9</v>
      </c>
      <c r="E3" s="22" t="s">
        <v>19</v>
      </c>
      <c r="F3" s="42" t="s">
        <v>11</v>
      </c>
      <c r="G3" s="42" t="s">
        <v>5</v>
      </c>
      <c r="H3" s="42" t="s">
        <v>9</v>
      </c>
      <c r="I3" s="42" t="s">
        <v>12</v>
      </c>
      <c r="J3" s="48" t="s">
        <v>11</v>
      </c>
      <c r="K3" s="48" t="s">
        <v>5</v>
      </c>
      <c r="L3" s="48" t="s">
        <v>9</v>
      </c>
      <c r="M3" s="48" t="s">
        <v>12</v>
      </c>
    </row>
    <row r="4" spans="1:13" x14ac:dyDescent="0.2">
      <c r="A4" s="10">
        <v>50</v>
      </c>
      <c r="B4" s="23">
        <v>27</v>
      </c>
      <c r="C4" s="23">
        <v>2</v>
      </c>
      <c r="D4" s="23">
        <v>3139</v>
      </c>
      <c r="E4" s="24">
        <v>0</v>
      </c>
      <c r="F4" s="43">
        <v>27</v>
      </c>
      <c r="G4" s="55">
        <v>0.3</v>
      </c>
      <c r="H4" s="43">
        <v>3139</v>
      </c>
      <c r="I4" s="44">
        <v>0</v>
      </c>
      <c r="J4" s="49">
        <v>27</v>
      </c>
      <c r="K4" s="55">
        <v>0.6</v>
      </c>
      <c r="L4" s="49">
        <v>3139</v>
      </c>
      <c r="M4" s="49">
        <v>0</v>
      </c>
    </row>
    <row r="5" spans="1:13" x14ac:dyDescent="0.2">
      <c r="A5" s="10">
        <v>100</v>
      </c>
      <c r="B5" s="23">
        <v>44</v>
      </c>
      <c r="C5" s="23">
        <v>8</v>
      </c>
      <c r="D5" s="23">
        <v>4812</v>
      </c>
      <c r="E5" s="24">
        <v>0</v>
      </c>
      <c r="F5" s="43">
        <v>44</v>
      </c>
      <c r="G5" s="55">
        <v>0.6</v>
      </c>
      <c r="H5" s="43">
        <v>4812</v>
      </c>
      <c r="I5" s="44">
        <v>0</v>
      </c>
      <c r="J5" s="49">
        <v>44</v>
      </c>
      <c r="K5" s="55">
        <v>0.9</v>
      </c>
      <c r="L5" s="49">
        <v>4812</v>
      </c>
      <c r="M5" s="49">
        <v>0</v>
      </c>
    </row>
    <row r="6" spans="1:13" x14ac:dyDescent="0.2">
      <c r="A6" s="10">
        <v>150</v>
      </c>
      <c r="B6" s="23">
        <v>69</v>
      </c>
      <c r="C6" s="23">
        <v>150</v>
      </c>
      <c r="D6" s="23">
        <v>6275</v>
      </c>
      <c r="E6" s="24">
        <v>0</v>
      </c>
      <c r="F6" s="43">
        <v>69</v>
      </c>
      <c r="G6" s="55">
        <v>1</v>
      </c>
      <c r="H6" s="43">
        <v>6275</v>
      </c>
      <c r="I6" s="44">
        <v>0</v>
      </c>
      <c r="J6" s="49">
        <v>69</v>
      </c>
      <c r="K6" s="55">
        <v>1</v>
      </c>
      <c r="L6" s="49">
        <v>6275</v>
      </c>
      <c r="M6" s="49">
        <v>0</v>
      </c>
    </row>
    <row r="7" spans="1:13" x14ac:dyDescent="0.2">
      <c r="A7" s="10">
        <v>200</v>
      </c>
      <c r="B7" s="23">
        <v>93</v>
      </c>
      <c r="C7" s="23">
        <v>61</v>
      </c>
      <c r="D7" s="23">
        <v>6914</v>
      </c>
      <c r="E7" s="24">
        <v>0</v>
      </c>
      <c r="F7" s="43">
        <v>93</v>
      </c>
      <c r="G7" s="55">
        <v>1</v>
      </c>
      <c r="H7" s="43">
        <v>6914</v>
      </c>
      <c r="I7" s="44">
        <v>0</v>
      </c>
      <c r="J7" s="49">
        <v>93</v>
      </c>
      <c r="K7" s="55">
        <v>1</v>
      </c>
      <c r="L7" s="49">
        <v>6914</v>
      </c>
      <c r="M7" s="49">
        <v>0</v>
      </c>
    </row>
    <row r="8" spans="1:13" x14ac:dyDescent="0.2">
      <c r="A8" s="10">
        <v>250</v>
      </c>
      <c r="B8" s="23">
        <v>108</v>
      </c>
      <c r="C8" s="23">
        <v>205</v>
      </c>
      <c r="D8" s="23">
        <v>8406</v>
      </c>
      <c r="E8" s="24">
        <v>0</v>
      </c>
      <c r="F8" s="43">
        <v>108</v>
      </c>
      <c r="G8" s="55">
        <v>3</v>
      </c>
      <c r="H8" s="43">
        <v>8406</v>
      </c>
      <c r="I8" s="44">
        <v>0</v>
      </c>
      <c r="J8" s="49">
        <v>108</v>
      </c>
      <c r="K8" s="55">
        <v>2</v>
      </c>
      <c r="L8" s="49">
        <v>8406</v>
      </c>
      <c r="M8" s="49">
        <v>0</v>
      </c>
    </row>
    <row r="9" spans="1:13" x14ac:dyDescent="0.2">
      <c r="A9" s="11">
        <v>300</v>
      </c>
      <c r="B9" s="25">
        <v>130</v>
      </c>
      <c r="C9" s="25">
        <v>260</v>
      </c>
      <c r="D9" s="25">
        <v>9580</v>
      </c>
      <c r="E9" s="29">
        <v>0</v>
      </c>
      <c r="F9" s="54">
        <v>130</v>
      </c>
      <c r="G9" s="55">
        <v>14</v>
      </c>
      <c r="H9" s="43">
        <v>9580</v>
      </c>
      <c r="I9" s="56">
        <v>0</v>
      </c>
      <c r="J9" s="51">
        <v>130</v>
      </c>
      <c r="K9" s="55">
        <v>1</v>
      </c>
      <c r="L9" s="49">
        <v>9580</v>
      </c>
      <c r="M9" s="49">
        <v>0</v>
      </c>
    </row>
    <row r="10" spans="1:13" x14ac:dyDescent="0.2">
      <c r="A10" s="11">
        <v>350</v>
      </c>
      <c r="B10" s="25">
        <v>144</v>
      </c>
      <c r="C10" s="25">
        <v>459</v>
      </c>
      <c r="D10" s="25">
        <v>10991</v>
      </c>
      <c r="E10" s="29">
        <v>0</v>
      </c>
      <c r="F10" s="54">
        <v>144</v>
      </c>
      <c r="G10" s="55">
        <v>15</v>
      </c>
      <c r="H10" s="43">
        <v>10991</v>
      </c>
      <c r="I10" s="56">
        <v>0</v>
      </c>
      <c r="J10" s="51">
        <v>144</v>
      </c>
      <c r="K10" s="55">
        <v>2</v>
      </c>
      <c r="L10" s="49">
        <v>10991</v>
      </c>
      <c r="M10" s="49">
        <v>0</v>
      </c>
    </row>
    <row r="11" spans="1:13" x14ac:dyDescent="0.2">
      <c r="A11" s="10">
        <v>400</v>
      </c>
      <c r="B11" s="23">
        <v>159</v>
      </c>
      <c r="C11" s="23">
        <v>17176</v>
      </c>
      <c r="D11" s="30">
        <v>12341</v>
      </c>
      <c r="E11" s="31">
        <v>0</v>
      </c>
      <c r="F11" s="43">
        <v>159</v>
      </c>
      <c r="G11" s="55">
        <v>37</v>
      </c>
      <c r="H11" s="43">
        <v>12341</v>
      </c>
      <c r="I11" s="57">
        <v>0</v>
      </c>
      <c r="J11" s="49">
        <v>159</v>
      </c>
      <c r="K11" s="55">
        <v>8</v>
      </c>
      <c r="L11" s="49">
        <v>12341</v>
      </c>
      <c r="M11" s="49">
        <v>0</v>
      </c>
    </row>
    <row r="12" spans="1:13" x14ac:dyDescent="0.2">
      <c r="A12" s="10">
        <v>450</v>
      </c>
      <c r="B12" s="23">
        <v>182</v>
      </c>
      <c r="C12" s="23">
        <v>17835</v>
      </c>
      <c r="D12" s="23">
        <v>12785</v>
      </c>
      <c r="E12" s="24">
        <v>0</v>
      </c>
      <c r="F12" s="43">
        <v>182</v>
      </c>
      <c r="G12" s="55">
        <v>61</v>
      </c>
      <c r="H12" s="43">
        <v>12785</v>
      </c>
      <c r="I12" s="44">
        <v>0</v>
      </c>
      <c r="J12" s="49">
        <v>182</v>
      </c>
      <c r="K12" s="55">
        <v>8</v>
      </c>
      <c r="L12" s="49">
        <v>12785</v>
      </c>
      <c r="M12" s="49">
        <v>0</v>
      </c>
    </row>
    <row r="13" spans="1:13" x14ac:dyDescent="0.2">
      <c r="A13" s="11">
        <v>500</v>
      </c>
      <c r="B13" s="25">
        <v>204</v>
      </c>
      <c r="C13" s="25">
        <v>1545</v>
      </c>
      <c r="D13" s="25">
        <v>13302</v>
      </c>
      <c r="E13" s="29">
        <v>0</v>
      </c>
      <c r="F13" s="54">
        <v>204</v>
      </c>
      <c r="G13" s="55">
        <v>156</v>
      </c>
      <c r="H13" s="43">
        <v>13302</v>
      </c>
      <c r="I13" s="56">
        <v>0</v>
      </c>
      <c r="J13" s="51">
        <v>204</v>
      </c>
      <c r="K13" s="55">
        <v>7</v>
      </c>
      <c r="L13" s="49">
        <v>13302</v>
      </c>
      <c r="M13" s="49">
        <v>0</v>
      </c>
    </row>
  </sheetData>
  <mergeCells count="3">
    <mergeCell ref="B1:E2"/>
    <mergeCell ref="F1:I2"/>
    <mergeCell ref="J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Beasley96</vt:lpstr>
      <vt:lpstr>Comparativo</vt:lpstr>
      <vt:lpstr>Comparar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2021-01-04T18:06:34Z</dcterms:created>
  <dcterms:modified xsi:type="dcterms:W3CDTF">2021-01-18T17:36:27Z</dcterms:modified>
</cp:coreProperties>
</file>